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812" activeTab="1"/>
  </bookViews>
  <sheets>
    <sheet name="cover S" sheetId="1" r:id="rId1"/>
    <sheet name="suvaha" sheetId="2" r:id="rId2"/>
    <sheet name="cover V" sheetId="3" r:id="rId3"/>
    <sheet name="vysledovka" sheetId="4" r:id="rId4"/>
    <sheet name="cover BS" sheetId="5" r:id="rId5"/>
    <sheet name="balance sheet" sheetId="6" r:id="rId6"/>
    <sheet name="cover PL" sheetId="7" r:id="rId7"/>
    <sheet name="profit&amp;loss s." sheetId="8" r:id="rId8"/>
    <sheet name="cash flow sl " sheetId="9" r:id="rId9"/>
    <sheet name="cash flow en" sheetId="10" r:id="rId10"/>
  </sheets>
  <definedNames>
    <definedName name="ARA_Threshold" localSheetId="6">#REF!</definedName>
    <definedName name="ARA_Threshold">#REF!</definedName>
    <definedName name="ARP_Threshold" localSheetId="6">#REF!</definedName>
    <definedName name="ARP_Threshold">#REF!</definedName>
    <definedName name="AS2DocOpenMode" hidden="1">"AS2DocumentEdit"</definedName>
    <definedName name="CY_Accounts_Receivable">#REF!</definedName>
    <definedName name="CY_Administration">#REF!</definedName>
    <definedName name="CY_Cash">#REF!</definedName>
    <definedName name="CY_Common_Equity">#REF!</definedName>
    <definedName name="CY_Cost_of_Sales">#REF!</definedName>
    <definedName name="CY_Current_Liabilities">#REF!</definedName>
    <definedName name="CY_Depreciation">#REF!</definedName>
    <definedName name="CY_Gross_Profit">#REF!</definedName>
    <definedName name="CY_Inc_Bef_Tax">#REF!</definedName>
    <definedName name="CY_Intangible_Assets">#REF!</definedName>
    <definedName name="CY_Interest_Expense">#REF!</definedName>
    <definedName name="CY_Inventory">#REF!</definedName>
    <definedName name="CY_LIABIL_EQUITY">#REF!</definedName>
    <definedName name="CY_LT_Debt">#REF!</definedName>
    <definedName name="CY_Market_Value_of_Equity">#REF!</definedName>
    <definedName name="CY_Marketable_Sec">#REF!</definedName>
    <definedName name="CY_NET_PROFIT">#REF!</definedName>
    <definedName name="CY_Net_Revenue">#REF!</definedName>
    <definedName name="CY_Operating_Income">#REF!</definedName>
    <definedName name="CY_Other">#REF!</definedName>
    <definedName name="CY_Other_Curr_Assets">#REF!</definedName>
    <definedName name="CY_Other_LT_Assets">#REF!</definedName>
    <definedName name="CY_Other_LT_Liabilities">#REF!</definedName>
    <definedName name="CY_Preferred_Stock">#REF!</definedName>
    <definedName name="CY_QUICK_ASSETS">#REF!</definedName>
    <definedName name="CY_Retained_Earnings">#REF!</definedName>
    <definedName name="CY_Selling">#REF!</definedName>
    <definedName name="CY_Tangible_Assets">#REF!</definedName>
    <definedName name="CY_Tangible_Net_Worth">#REF!</definedName>
    <definedName name="CY_Taxes">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Working_Capital">#REF!</definedName>
    <definedName name="Dollar_Threshold">#REF!</definedName>
    <definedName name="_xlnm.Print_Area" localSheetId="4">'cover BS'!$A$1:$AQ$61</definedName>
    <definedName name="_xlnm.Print_Area" localSheetId="6">'cover PL'!$A$1:$AQ$61</definedName>
    <definedName name="_xlnm.Print_Area" localSheetId="0">'cover S'!$A$1:$AQ$60</definedName>
    <definedName name="_xlnm.Print_Area" localSheetId="2">'cover V'!$A$1:$AQ$61</definedName>
    <definedName name="_xlnm.Print_Area" localSheetId="7">'profit&amp;loss s.'!$A$1:$E$67</definedName>
    <definedName name="_xlnm.Print_Area" localSheetId="3">'vysledovka'!$A$1:$E$67</definedName>
    <definedName name="Percent_Threshold">#REF!</definedName>
    <definedName name="PL_Dollar_Threshold">#REF!</definedName>
    <definedName name="PL_Percent_Threshold">#REF!</definedName>
    <definedName name="PY_Accounts_Receivable">#REF!</definedName>
    <definedName name="PY_Administration">#REF!</definedName>
    <definedName name="PY_Cash">#REF!</definedName>
    <definedName name="PY_Common_Equity">#REF!</definedName>
    <definedName name="PY_Cost_of_Sales">#REF!</definedName>
    <definedName name="PY_Current_Liabilities">#REF!</definedName>
    <definedName name="PY_Depreciation">#REF!</definedName>
    <definedName name="PY_Gross_Profit">#REF!</definedName>
    <definedName name="PY_Inc_Bef_Tax">#REF!</definedName>
    <definedName name="PY_Intangible_Assets">#REF!</definedName>
    <definedName name="PY_Interest_Expense">#REF!</definedName>
    <definedName name="PY_Inventory">#REF!</definedName>
    <definedName name="PY_LIABIL_EQUITY">#REF!</definedName>
    <definedName name="PY_LT_Debt">#REF!</definedName>
    <definedName name="PY_Market_Value_of_Equity">#REF!</definedName>
    <definedName name="PY_Marketable_Sec">#REF!</definedName>
    <definedName name="PY_NET_PROFIT">#REF!</definedName>
    <definedName name="PY_Net_Revenue">#REF!</definedName>
    <definedName name="PY_Operating_Inc">#REF!</definedName>
    <definedName name="PY_Operating_Income">#REF!</definedName>
    <definedName name="PY_Other_Curr_Assets">#REF!</definedName>
    <definedName name="PY_Other_Exp">#REF!</definedName>
    <definedName name="PY_Other_LT_Assets">#REF!</definedName>
    <definedName name="PY_Other_LT_Liabilities">#REF!</definedName>
    <definedName name="PY_Preferred_Stock">#REF!</definedName>
    <definedName name="PY_QUICK_ASSETS">#REF!</definedName>
    <definedName name="PY_Retained_Earnings">#REF!</definedName>
    <definedName name="PY_Selling">#REF!</definedName>
    <definedName name="PY_Tangible_Assets">#REF!</definedName>
    <definedName name="PY_Tangible_Net_Worth">#REF!</definedName>
    <definedName name="PY_Taxes">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Working_Capital">#REF!</definedName>
    <definedName name="PY2_Accounts_Receivable">#REF!</definedName>
    <definedName name="PY2_Administration">#REF!</definedName>
    <definedName name="PY2_Cash">#REF!</definedName>
    <definedName name="PY2_Common_Equity">#REF!</definedName>
    <definedName name="PY2_Cost_of_Sales">#REF!</definedName>
    <definedName name="PY2_Current_Liabilities">#REF!</definedName>
    <definedName name="PY2_Depreciation">#REF!</definedName>
    <definedName name="PY2_Gross_Profit">#REF!</definedName>
    <definedName name="PY2_Inc_Bef_Tax">#REF!</definedName>
    <definedName name="PY2_Intangible_Assets">#REF!</definedName>
    <definedName name="PY2_Interest_Expense">#REF!</definedName>
    <definedName name="PY2_Inventory">#REF!</definedName>
    <definedName name="PY2_LIABIL_EQUITY">#REF!</definedName>
    <definedName name="PY2_LT_Debt">#REF!</definedName>
    <definedName name="PY2_Marketable_Sec">#REF!</definedName>
    <definedName name="PY2_NET_PROFIT">#REF!</definedName>
    <definedName name="PY2_Net_Revenue">#REF!</definedName>
    <definedName name="PY2_Operating_Inc">#REF!</definedName>
    <definedName name="PY2_Operating_Income">#REF!</definedName>
    <definedName name="PY2_Other_Curr_Assets">#REF!</definedName>
    <definedName name="PY2_Other_Exp.">#REF!</definedName>
    <definedName name="PY2_Other_LT_Assets">#REF!</definedName>
    <definedName name="PY2_Other_LT_Liabilities">#REF!</definedName>
    <definedName name="PY2_Preferred_Stock">#REF!</definedName>
    <definedName name="PY2_QUICK_ASSETS">#REF!</definedName>
    <definedName name="PY2_Retained_Earnings">#REF!</definedName>
    <definedName name="PY2_Selling">#REF!</definedName>
    <definedName name="PY2_Tangible_Assets">#REF!</definedName>
    <definedName name="PY2_Tangible_Net_Worth">#REF!</definedName>
    <definedName name="PY2_Taxes">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Working_Capital">#REF!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8179D4BA_2FC8_4DFA_AEE4_FD6254FAD91A_.wvu.PrintArea" localSheetId="4" hidden="1">'cover BS'!$A$1:$AQ$61</definedName>
    <definedName name="Z_8179D4BA_2FC8_4DFA_AEE4_FD6254FAD91A_.wvu.PrintArea" localSheetId="6" hidden="1">'cover PL'!$A$1:$AQ$61</definedName>
    <definedName name="Z_8179D4BA_2FC8_4DFA_AEE4_FD6254FAD91A_.wvu.PrintArea" localSheetId="0" hidden="1">'cover S'!$A$1:$AQ$60</definedName>
    <definedName name="Z_8179D4BA_2FC8_4DFA_AEE4_FD6254FAD91A_.wvu.PrintArea" localSheetId="2" hidden="1">'cover V'!$A$1:$AQ$61</definedName>
    <definedName name="Z_8179D4BA_2FC8_4DFA_AEE4_FD6254FAD91A_.wvu.PrintArea" localSheetId="7" hidden="1">'profit&amp;loss s.'!$A$1:$E$67</definedName>
    <definedName name="Z_8179D4BA_2FC8_4DFA_AEE4_FD6254FAD91A_.wvu.PrintArea" localSheetId="3" hidden="1">'vysledovka'!$A$1:$E$67</definedName>
    <definedName name="Z_D5196C93_12DC_483B_B37B_69A92E5FFB0B_.wvu.PrintArea" localSheetId="4" hidden="1">'cover BS'!$A$1:$AQ$61</definedName>
    <definedName name="Z_D5196C93_12DC_483B_B37B_69A92E5FFB0B_.wvu.PrintArea" localSheetId="6" hidden="1">'cover PL'!$A$1:$AQ$61</definedName>
    <definedName name="Z_D5196C93_12DC_483B_B37B_69A92E5FFB0B_.wvu.PrintArea" localSheetId="0" hidden="1">'cover S'!$A$1:$AQ$60</definedName>
    <definedName name="Z_D5196C93_12DC_483B_B37B_69A92E5FFB0B_.wvu.PrintArea" localSheetId="2" hidden="1">'cover V'!$A$1:$AQ$61</definedName>
    <definedName name="Z_D5196C93_12DC_483B_B37B_69A92E5FFB0B_.wvu.PrintArea" localSheetId="7" hidden="1">'profit&amp;loss s.'!$A$1:$E$67</definedName>
    <definedName name="Z_D5196C93_12DC_483B_B37B_69A92E5FFB0B_.wvu.PrintArea" localSheetId="3" hidden="1">'vysledovka'!$A$1:$E$67</definedName>
  </definedNames>
  <calcPr fullCalcOnLoad="1"/>
</workbook>
</file>

<file path=xl/sharedStrings.xml><?xml version="1.0" encoding="utf-8"?>
<sst xmlns="http://schemas.openxmlformats.org/spreadsheetml/2006/main" count="1375" uniqueCount="924">
  <si>
    <t>Net book value of non-current assets and raw materials sold (541, 542)</t>
  </si>
  <si>
    <t>Other operating revenues (644, 645, 646, 648, 655, 657)</t>
  </si>
  <si>
    <t>Revenues from non-current financial assets (l. 30 + l. 31 + l. 32)</t>
  </si>
  <si>
    <t>Other revenues from financing activities (668)</t>
  </si>
  <si>
    <t>Profit/loss for reporting period before taxation (+/-) (l. 47 + l. 54)</t>
  </si>
  <si>
    <t>Profit/loss for reporting period after taxation (+/-) (l. 51 + l. 58 - l. 60)</t>
  </si>
  <si>
    <t>Profit/loss from ordinary activities before income tax (+/-)</t>
  </si>
  <si>
    <t>Non cash transactions effecting profit/loss from ordinary activities before income tax (+/-)</t>
  </si>
  <si>
    <t>Amortisation and depreciation of non-current intangible and tangible assets (+)</t>
  </si>
  <si>
    <t>Interest charged to expenses (+)</t>
  </si>
  <si>
    <t>Interest charged to income (-)</t>
  </si>
  <si>
    <t>Foreign exchange gains/losses (+/-)</t>
  </si>
  <si>
    <t>Other non-cash items (+/-)</t>
  </si>
  <si>
    <t>Income related to derivatives except for those which are available for sale or trading (-)</t>
  </si>
  <si>
    <t>Income on subscribed shares and ownership interests (+)</t>
  </si>
  <si>
    <t>Expenditures for acquisition or repurchase of treasury shares and treasury stock (-)</t>
  </si>
  <si>
    <t>Settlement of payables from debt securities (-)</t>
  </si>
  <si>
    <t>Settlement of payables arising from lease of set of movable and immovable assets used and depreciated by a lessee (-)</t>
  </si>
  <si>
    <t>Settlement of obligations under finance lease (-)</t>
  </si>
  <si>
    <t>FX gains/losses for cash and cash equivalents as at the reporting date (+/-)</t>
  </si>
  <si>
    <t>Shares and ownership interests in subsidiaries (061) - 096A</t>
  </si>
  <si>
    <t>Shares and ownership interests in associates (062) - 096A</t>
  </si>
  <si>
    <t>Receivables from subsidiaries and the parent company (351A) - 391A</t>
  </si>
  <si>
    <t>Payables to partners and participants in an association (364, 365, 366, 367, 368, 398A, 478A, 479A)</t>
  </si>
  <si>
    <t>Tax liabilities and subsidies (341, 342, 343, 345, 346, 347, 34X)</t>
  </si>
  <si>
    <t>Long-term payables to subsidiaries and the parent company (471A)</t>
  </si>
  <si>
    <t>Payables to subsidiaries and the parent company (361A, 471A)</t>
  </si>
  <si>
    <t>Total capital reserves (l. 074 to l. 079)</t>
  </si>
  <si>
    <t>Livestock (124) - 195</t>
  </si>
  <si>
    <t>Financial Statements</t>
  </si>
  <si>
    <t>- Ordinary</t>
  </si>
  <si>
    <t>- Extraordinary</t>
  </si>
  <si>
    <t>- Prepared</t>
  </si>
  <si>
    <t>- Approved</t>
  </si>
  <si>
    <t>(Mark with X)</t>
  </si>
  <si>
    <t>From</t>
  </si>
  <si>
    <t>To</t>
  </si>
  <si>
    <t>Preceding</t>
  </si>
  <si>
    <t>Period</t>
  </si>
  <si>
    <r>
      <t>Business Name</t>
    </r>
    <r>
      <rPr>
        <sz val="7"/>
        <rFont val="Verdana"/>
        <family val="2"/>
      </rPr>
      <t xml:space="preserve"> of the Reporting Entity</t>
    </r>
  </si>
  <si>
    <t>Seat of the Reporting Entity</t>
  </si>
  <si>
    <t>Postal Code</t>
  </si>
  <si>
    <t>E-mail Address</t>
  </si>
  <si>
    <t>Signature of the Person Responsible for Bookkeeping:</t>
  </si>
  <si>
    <t>Signature of the Person Responsible for the Preparation of the Financial Statements:</t>
  </si>
  <si>
    <t>Signature of a Member of the Statutory Body of the Reporting Entity or a Natural Person Acting as a Reporting Entity:</t>
  </si>
  <si>
    <t>Line</t>
  </si>
  <si>
    <t>Current Reporting Period</t>
  </si>
  <si>
    <t>Immediately Preceding Reporting Period</t>
  </si>
  <si>
    <t>Current                                      Reporting Period</t>
  </si>
  <si>
    <t xml:space="preserve">For the Period </t>
  </si>
  <si>
    <t>Revenues from the sale of merchandise (604)</t>
  </si>
  <si>
    <t>Revenues from the sale of own products and services  (601, 602)</t>
  </si>
  <si>
    <t>Taxes and fees (Accounting Group 53)</t>
  </si>
  <si>
    <t>Services (Accounting Group 51)</t>
  </si>
  <si>
    <t>Changes in inventories (+/- Accounting Group 61)</t>
  </si>
  <si>
    <t>Own work capitalised (Accounting Group 62)</t>
  </si>
  <si>
    <t>Extraordinary revenues (Accounting Group 68)</t>
  </si>
  <si>
    <t>Extraordinary expenses (Accounting Group 58)</t>
  </si>
  <si>
    <t>Amortisation &amp; depreciation and provisions for non-current intangible and non-current tangible assets (551, 553)</t>
  </si>
  <si>
    <t>Current Rep.</t>
  </si>
  <si>
    <t>Previous Rep.</t>
  </si>
  <si>
    <r>
      <t>Profit/loss on sales of non-current assets except for those assets considered as cash equivalents</t>
    </r>
    <r>
      <rPr>
        <vertAlign val="superscript"/>
        <sz val="9.5"/>
        <rFont val="Verdana"/>
        <family val="2"/>
      </rPr>
      <t xml:space="preserve"> </t>
    </r>
    <r>
      <rPr>
        <sz val="9.5"/>
        <rFont val="Verdana"/>
        <family val="2"/>
      </rPr>
      <t>(+/-)</t>
    </r>
  </si>
  <si>
    <t>Cash flow from operating activities except for income and expenditures, which are  separately listed in other sections of the cash flow statement  (+/-), (total Z/S+A.1.+A.2.)</t>
  </si>
  <si>
    <t>Expenditures for acquisition of long-term securities and shares in other entities except for securities considered cash equivalents and securities available for sale or trading securities (-)</t>
  </si>
  <si>
    <t>Income on sale of long-term securities and shares in other entities except for securities considered cash equivalents and securities available for sale or trading securities (+)</t>
  </si>
  <si>
    <t>Income on repayment of non-current borrowings provided by the Company to another entity that is a member of the consolidation group (+)</t>
  </si>
  <si>
    <t>Expenditures for non-current borrowings provided by the Company to third parties except for non-current borrowings provided to the entity which is included in the consolidation group (-)</t>
  </si>
  <si>
    <t>Expenditures for non-current borrowings provided by the Company to another entity that is a member of the consolidation group (-)</t>
  </si>
  <si>
    <t>Income on the lease of a set of movable and immovable assets used and depreciated by the lessee (+)</t>
  </si>
  <si>
    <t>Income on other capital stakes owned by the Company's partners (+)</t>
  </si>
  <si>
    <t>Expenditures relating to decrease of funds created by the Company (-)</t>
  </si>
  <si>
    <t>Expenditures for repayment of capital stake to the Company's partners (-)</t>
  </si>
  <si>
    <t>Cash flows arising on non-current and current payables from financing activities</t>
  </si>
  <si>
    <t>Income on other non-current and current payables resulting from financing activities of the Company (+)</t>
  </si>
  <si>
    <t>Repayment of other non-current and current payables resulting from financing activities of the Company (-)</t>
  </si>
  <si>
    <t>Expenditures related to derivatives except for those available for sale or trading (-)</t>
  </si>
  <si>
    <t>Income related to derivatives, except for those available for sale or trading (+)</t>
  </si>
  <si>
    <t>Social security insurance payables (336, 479A)</t>
  </si>
  <si>
    <t>Social security insurance (336) - 391A</t>
  </si>
  <si>
    <t>Revenues from the sale of non-current assets and raw materials (641, 642)</t>
  </si>
  <si>
    <t>Revenues from the sale of securities and ownership interests (661)</t>
  </si>
  <si>
    <t>Repayment of borrowings (-)</t>
  </si>
  <si>
    <t>Change in payables from operations (+/-)</t>
  </si>
  <si>
    <t>D</t>
  </si>
  <si>
    <t>O</t>
  </si>
  <si>
    <t>L</t>
  </si>
  <si>
    <t>K</t>
  </si>
  <si>
    <t>A</t>
  </si>
  <si>
    <t>M</t>
  </si>
  <si>
    <t>Š</t>
  </si>
  <si>
    <t>u</t>
  </si>
  <si>
    <t>j</t>
  </si>
  <si>
    <t>s</t>
  </si>
  <si>
    <t>R</t>
  </si>
  <si>
    <t>e</t>
  </si>
  <si>
    <t>D O L K A M Šuja a.s. DIČ: 2020448562</t>
  </si>
  <si>
    <t>k 31. decembru 2010</t>
  </si>
  <si>
    <t>Súvaha k 31. decembru 2010</t>
  </si>
  <si>
    <t>Výkaz ziskov a strát za rok končiaci sa 31. decembra 2010</t>
  </si>
  <si>
    <t>as at 31 December 2010</t>
  </si>
  <si>
    <t>Balance Sheet as at 31 December 2010</t>
  </si>
  <si>
    <t>Income Statement for the year ended 31 December 2010</t>
  </si>
  <si>
    <t>-</t>
  </si>
  <si>
    <t>Income on issue of debt securities (+)</t>
  </si>
  <si>
    <t>Income on borrowings received (+)</t>
  </si>
  <si>
    <t>Pohľadávky voči spoločníkom, členom a združeniu (354A, 355A, 358A, 35XA) - 391A</t>
  </si>
  <si>
    <t>Iné pohľadávky (335A, 33XA, 371A, 373A, 374A, 375A, 376A, 378A) - 391A</t>
  </si>
  <si>
    <t>Odložená daňová pohľadávka (481A)</t>
  </si>
  <si>
    <t>Obec</t>
  </si>
  <si>
    <t>Finished goods (123) - 194</t>
  </si>
  <si>
    <t>Zmena stavu rezerv (+/-)</t>
  </si>
  <si>
    <t>Vplyv zmien stavu pracovného kapitálu na výsledok hospodárenia z bežnej činnosti</t>
  </si>
  <si>
    <t>Zostatok peňažných prostriedkov a peňažných ekvivalentov na konci účtovného obdobia (súčet D + E + F)</t>
  </si>
  <si>
    <t>Securities and ownership interests sold (561)</t>
  </si>
  <si>
    <t>Change in provisions for liabilities (+/-)</t>
  </si>
  <si>
    <t>Change in provisions for assets (+/-)</t>
  </si>
  <si>
    <t>Net cash flow from operating activities</t>
  </si>
  <si>
    <t>Cash flow from investing activities</t>
  </si>
  <si>
    <t>Net book value of non-current intangible and tangible assets recorded after disposal of such assets and charged to expenses for ordinary activities except for the sale (+)</t>
  </si>
  <si>
    <t>Expenditures for acquisition of non-current intangible assets (-)</t>
  </si>
  <si>
    <t>Expenditures for acquisition of non-current tangible assets (-)</t>
  </si>
  <si>
    <t>Income on sale of non-current intangible assets (+)</t>
  </si>
  <si>
    <t>Income on sale of non-current tangible assets (+)</t>
  </si>
  <si>
    <t>Net increase or net decrease in cash and cash equivalents (+/-) (aggregate A+B+C)</t>
  </si>
  <si>
    <t>Cash and cash equivalents at the beginning of the reporting period</t>
  </si>
  <si>
    <t>Cash and cash equivalents at the end of the reporting period (D + E + F)</t>
  </si>
  <si>
    <t>Extraordinary income related to investing activity (+)</t>
  </si>
  <si>
    <t>Extraordinary expenditures related to investing activity (-)</t>
  </si>
  <si>
    <t>Other income related to investing activity (+)</t>
  </si>
  <si>
    <t>Other expenditures related to investing activity (-)</t>
  </si>
  <si>
    <t>Net cash flow from investing activities</t>
  </si>
  <si>
    <t>Cash flows from financing activities</t>
  </si>
  <si>
    <t>Extraordinary income related to financing activities (+)</t>
  </si>
  <si>
    <t>Extraordinary expenditures related to financing activities (-)</t>
  </si>
  <si>
    <t>Net cash flows from financing activities</t>
  </si>
  <si>
    <t>Peniaze (211, 213, 21X)</t>
  </si>
  <si>
    <t>Účty v bankách (221A, 22X +/-261)</t>
  </si>
  <si>
    <t>Účty v bankách s dobou viazanosti dlhšou ako jeden rok 22XA</t>
  </si>
  <si>
    <t>Krátkodobý finančný majetok (251, 253, 256, 257, 25X) - /291, 29X/</t>
  </si>
  <si>
    <t>Základné imanie (411 alebo +/- 491)</t>
  </si>
  <si>
    <t>Vlastné akcie a vlastné obchodné podiely (/-/252)</t>
  </si>
  <si>
    <t>Zmena základného imania +/- 419</t>
  </si>
  <si>
    <t>č.r.</t>
  </si>
  <si>
    <t>Brutto</t>
  </si>
  <si>
    <t>Korekcia</t>
  </si>
  <si>
    <t>Netto</t>
  </si>
  <si>
    <t>a</t>
  </si>
  <si>
    <t>b</t>
  </si>
  <si>
    <t>c</t>
  </si>
  <si>
    <t>001</t>
  </si>
  <si>
    <t>A.</t>
  </si>
  <si>
    <t>002</t>
  </si>
  <si>
    <t>B.</t>
  </si>
  <si>
    <t>003</t>
  </si>
  <si>
    <t>B.I.</t>
  </si>
  <si>
    <t>004</t>
  </si>
  <si>
    <t>B.I.1.</t>
  </si>
  <si>
    <t>005</t>
  </si>
  <si>
    <t>B.I.2.</t>
  </si>
  <si>
    <t>006</t>
  </si>
  <si>
    <t>B.I.3.</t>
  </si>
  <si>
    <t>007</t>
  </si>
  <si>
    <t>B.I.4.</t>
  </si>
  <si>
    <t>008</t>
  </si>
  <si>
    <t>B.I.5.</t>
  </si>
  <si>
    <t>009</t>
  </si>
  <si>
    <t>B.I.6.</t>
  </si>
  <si>
    <t>010</t>
  </si>
  <si>
    <t>B.I.7.</t>
  </si>
  <si>
    <t>011</t>
  </si>
  <si>
    <t>B.II.</t>
  </si>
  <si>
    <t>012</t>
  </si>
  <si>
    <t>B.II.1.</t>
  </si>
  <si>
    <t>013</t>
  </si>
  <si>
    <t>B.II.2.</t>
  </si>
  <si>
    <t>014</t>
  </si>
  <si>
    <t>B.II.3.</t>
  </si>
  <si>
    <t>015</t>
  </si>
  <si>
    <t>B.II.4.</t>
  </si>
  <si>
    <t>016</t>
  </si>
  <si>
    <t>B.II.5.</t>
  </si>
  <si>
    <t>017</t>
  </si>
  <si>
    <t>B.II.6.</t>
  </si>
  <si>
    <t>018</t>
  </si>
  <si>
    <t>B.II.7.</t>
  </si>
  <si>
    <t>019</t>
  </si>
  <si>
    <t>B.II.8.</t>
  </si>
  <si>
    <t>020</t>
  </si>
  <si>
    <t>B.II.9.</t>
  </si>
  <si>
    <t>021</t>
  </si>
  <si>
    <t>B.III.</t>
  </si>
  <si>
    <t>022</t>
  </si>
  <si>
    <t>B.III.1.</t>
  </si>
  <si>
    <t>023</t>
  </si>
  <si>
    <t>B.III.2.</t>
  </si>
  <si>
    <t>024</t>
  </si>
  <si>
    <t>B.III.3.</t>
  </si>
  <si>
    <t>025</t>
  </si>
  <si>
    <t>B.III.4.</t>
  </si>
  <si>
    <t>026</t>
  </si>
  <si>
    <t>B.III.5.</t>
  </si>
  <si>
    <t>027</t>
  </si>
  <si>
    <t>C.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</si>
  <si>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</si>
  <si>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</si>
  <si>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</si>
  <si>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</si>
  <si>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</si>
  <si>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</si>
  <si>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</si>
  <si>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</si>
  <si>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</si>
  <si>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</si>
  <si>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</si>
  <si>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</si>
  <si>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</si>
  <si>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</si>
  <si>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</si>
  <si>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</si>
  <si>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</si>
  <si>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</si>
  <si>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</si>
  <si>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</si>
  <si>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</si>
  <si>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</si>
  <si>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</si>
  <si>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</si>
  <si>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</si>
  <si>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</si>
  <si>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</si>
  <si>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D.</t>
  </si>
  <si>
    <t>055</t>
  </si>
  <si>
    <t>056</t>
  </si>
  <si>
    <t>057</t>
  </si>
  <si>
    <t>058</t>
  </si>
  <si>
    <t>059</t>
  </si>
  <si>
    <t>060</t>
  </si>
  <si>
    <t>061</t>
  </si>
  <si>
    <t>062</t>
  </si>
  <si>
    <t>A.I.</t>
  </si>
  <si>
    <t>063</t>
  </si>
  <si>
    <t>A.I.1.</t>
  </si>
  <si>
    <t>064</t>
  </si>
  <si>
    <t>A.I.2.</t>
  </si>
  <si>
    <t>065</t>
  </si>
  <si>
    <t>A.II.</t>
  </si>
  <si>
    <t>066</t>
  </si>
  <si>
    <t>A.II.1.</t>
  </si>
  <si>
    <t>067</t>
  </si>
  <si>
    <t>A.II.2.</t>
  </si>
  <si>
    <t>068</t>
  </si>
  <si>
    <t>A.II.3.</t>
  </si>
  <si>
    <t>069</t>
  </si>
  <si>
    <t>A.II.4.</t>
  </si>
  <si>
    <t>070</t>
  </si>
  <si>
    <t>A.III.</t>
  </si>
  <si>
    <t>071</t>
  </si>
  <si>
    <t>A.III.1.</t>
  </si>
  <si>
    <t>072</t>
  </si>
  <si>
    <t>A.III.2.</t>
  </si>
  <si>
    <t>073</t>
  </si>
  <si>
    <t>A.III.3.</t>
  </si>
  <si>
    <t>074</t>
  </si>
  <si>
    <t>A.IV.</t>
  </si>
  <si>
    <t>075</t>
  </si>
  <si>
    <t>A.IV.1.</t>
  </si>
  <si>
    <t>076</t>
  </si>
  <si>
    <t>A.IV.2.</t>
  </si>
  <si>
    <t>077</t>
  </si>
  <si>
    <t>A.V.</t>
  </si>
  <si>
    <t>078</t>
  </si>
  <si>
    <t xml:space="preserve">B. 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</si>
  <si>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</si>
  <si>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</si>
  <si>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</si>
  <si>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</si>
  <si>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</si>
  <si>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</si>
  <si>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</si>
  <si>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</si>
  <si>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</si>
  <si>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</si>
  <si>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</si>
  <si>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</si>
  <si>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</si>
  <si>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</si>
  <si>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</si>
  <si>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</si>
  <si>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</si>
  <si>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</si>
  <si>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B.III.6.</t>
  </si>
  <si>
    <t>097</t>
  </si>
  <si>
    <t>B.III.7.</t>
  </si>
  <si>
    <t>098</t>
  </si>
  <si>
    <t>B.III.8.</t>
  </si>
  <si>
    <t>099</t>
  </si>
  <si>
    <t>B.III.9.</t>
  </si>
  <si>
    <t>B.IV.</t>
  </si>
  <si>
    <t>B.IV.1.</t>
  </si>
  <si>
    <t>B.IV.2.</t>
  </si>
  <si>
    <t>B.IV.3.</t>
  </si>
  <si>
    <t>TEXT</t>
  </si>
  <si>
    <t>I.</t>
  </si>
  <si>
    <t>01</t>
  </si>
  <si>
    <t>02</t>
  </si>
  <si>
    <t>+</t>
  </si>
  <si>
    <t>03</t>
  </si>
  <si>
    <t>II.</t>
  </si>
  <si>
    <t>04</t>
  </si>
  <si>
    <t>II.1.</t>
  </si>
  <si>
    <t>05</t>
  </si>
  <si>
    <t>II.2.</t>
  </si>
  <si>
    <t>06</t>
  </si>
  <si>
    <t>II.3.</t>
  </si>
  <si>
    <t>07</t>
  </si>
  <si>
    <t>08</t>
  </si>
  <si>
    <t>B.1.</t>
  </si>
  <si>
    <t>09</t>
  </si>
  <si>
    <t>B.2.</t>
  </si>
  <si>
    <t>C.1.</t>
  </si>
  <si>
    <t xml:space="preserve">C.2. </t>
  </si>
  <si>
    <t xml:space="preserve">C.3. </t>
  </si>
  <si>
    <t>C.4.</t>
  </si>
  <si>
    <t>E.</t>
  </si>
  <si>
    <t>III.</t>
  </si>
  <si>
    <t>F.</t>
  </si>
  <si>
    <t>IV.</t>
  </si>
  <si>
    <t>G.</t>
  </si>
  <si>
    <t>V.</t>
  </si>
  <si>
    <t>H.</t>
  </si>
  <si>
    <t>VI.</t>
  </si>
  <si>
    <t>VII.</t>
  </si>
  <si>
    <t>J.</t>
  </si>
  <si>
    <t>*</t>
  </si>
  <si>
    <t>VIII.</t>
  </si>
  <si>
    <t>K.</t>
  </si>
  <si>
    <t>IX.</t>
  </si>
  <si>
    <t>X.</t>
  </si>
  <si>
    <t>XI.</t>
  </si>
  <si>
    <t>L.</t>
  </si>
  <si>
    <t>Podielové cenné papiere a podiely v dcérskej účtovnej jednotke (061) - 096A</t>
  </si>
  <si>
    <t>Pohľadávky voči dcérskej účtovnej jednotke a materskej účtovnej jednotke (351A) - 391A</t>
  </si>
  <si>
    <t>Sociálne poistenie (336) - 391A</t>
  </si>
  <si>
    <t>Oceňovacie rozdiely z precenenia pri zlúčení, splynutí a rozdelení (+/- 416)</t>
  </si>
  <si>
    <t>Revaluation reserve from fusions, mergers and separations (+/- 416)</t>
  </si>
  <si>
    <t>Ostatné  výnosy z hospodárskej činnosti (644, 645, 646, 648, 655, 657)</t>
  </si>
  <si>
    <t>Dlhodobé záväzky voči dcérskej účtovnej jednotke a materskej účtovnej jednotke (471A)</t>
  </si>
  <si>
    <t>Záväzky voči dcérskej účtovnej jednotke a materskej účtovnej jednotke (361A, 471A)</t>
  </si>
  <si>
    <t>Záväzky zo sociálneho poistenia (336, 479A)</t>
  </si>
  <si>
    <t>Náklady na sociálne poistenie (524, 525, 526)</t>
  </si>
  <si>
    <t>XII.</t>
  </si>
  <si>
    <t>M.</t>
  </si>
  <si>
    <t>XIII.</t>
  </si>
  <si>
    <t>N.</t>
  </si>
  <si>
    <t>XIV.</t>
  </si>
  <si>
    <t>O.</t>
  </si>
  <si>
    <t>P.</t>
  </si>
  <si>
    <t>R.</t>
  </si>
  <si>
    <t>**</t>
  </si>
  <si>
    <t>S.</t>
  </si>
  <si>
    <t>T.</t>
  </si>
  <si>
    <t>***</t>
  </si>
  <si>
    <t>Gross</t>
  </si>
  <si>
    <t>Net</t>
  </si>
  <si>
    <t>ITEM</t>
  </si>
  <si>
    <t>A.I.3.</t>
  </si>
  <si>
    <t>A.II.5.</t>
  </si>
  <si>
    <t>B.II.10.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</si>
  <si>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</si>
  <si>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</si>
  <si>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</si>
  <si>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</si>
  <si>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</si>
  <si>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</si>
  <si>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</si>
  <si>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</si>
  <si>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</si>
  <si>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</si>
  <si>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</si>
  <si>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</si>
  <si>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</si>
  <si>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</si>
  <si>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</si>
  <si>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</si>
  <si>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</si>
  <si>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</si>
  <si>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</si>
  <si>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S Ú V A H A</t>
  </si>
  <si>
    <t>do</t>
  </si>
  <si>
    <t>IČO</t>
  </si>
  <si>
    <t>PSČ</t>
  </si>
  <si>
    <t>Číslo telefónu</t>
  </si>
  <si>
    <t>Číslo faxu</t>
  </si>
  <si>
    <t>Zostavená dňa:</t>
  </si>
  <si>
    <t>Podpisový záznam osoby zodpovednej za zostavenie účtovnej závierky:</t>
  </si>
  <si>
    <t>Podpisový záznam osoby zodpovednej za vedenie účtovníctva:</t>
  </si>
  <si>
    <t>Podpisový záznam člena štatutárneho orgánu účtovnej jednotky alebo fyzickej osoby, ktorá je účtovnou jednotkou:</t>
  </si>
  <si>
    <t>STRANA AKTÍV</t>
  </si>
  <si>
    <t>Bežné účtovné obdobie</t>
  </si>
  <si>
    <t>Bezprostredne predchádzajúce účtovné obdobie</t>
  </si>
  <si>
    <t>Ozna-čenie</t>
  </si>
  <si>
    <t>STRANA PASÍV</t>
  </si>
  <si>
    <t>V Ý K A Z   Z I S K O V   A   S T R Á T</t>
  </si>
  <si>
    <t>Skutočnosť</t>
  </si>
  <si>
    <t>B A L A N C E   S H E E T</t>
  </si>
  <si>
    <t>Identification No.</t>
  </si>
  <si>
    <t>Prepared on:</t>
  </si>
  <si>
    <t xml:space="preserve">ASSETS </t>
  </si>
  <si>
    <t>Descrip-            tion</t>
  </si>
  <si>
    <t>Correction item to acquired assets (+/- 097) +/- 098</t>
  </si>
  <si>
    <t>EQUITY AND LIABILITIES</t>
  </si>
  <si>
    <t xml:space="preserve"> </t>
  </si>
  <si>
    <t>Názov položky</t>
  </si>
  <si>
    <t>Bežné účtovné</t>
  </si>
  <si>
    <t>Minulé účtovné</t>
  </si>
  <si>
    <t>obdobie</t>
  </si>
  <si>
    <t>A.1.</t>
  </si>
  <si>
    <t>A.2.</t>
  </si>
  <si>
    <t>C.2.</t>
  </si>
  <si>
    <t>Tabuľka č. 1 - Prehľad peňažných tokov</t>
  </si>
  <si>
    <t>Z/S</t>
  </si>
  <si>
    <t>Emisné ážio (412)</t>
  </si>
  <si>
    <t>Ostatné kapitálové fondy (413)</t>
  </si>
  <si>
    <t>Annex No. 2a to Decree No. 4455/2003-92</t>
  </si>
  <si>
    <t>I N C O M E    S T A T E M E N T</t>
  </si>
  <si>
    <t>Zákonný rezervný fond (Nedeliteľný fond) z kapitálových vkladov (417, 418)</t>
  </si>
  <si>
    <t>Oceňovacie rozdiely z precenenia majetku a záväzkov (+/- 414)</t>
  </si>
  <si>
    <t>Oceňovacie rozdiely z kapitálových účastín (+/- 415)</t>
  </si>
  <si>
    <t>Zákonný rezervný fond (421)</t>
  </si>
  <si>
    <t>Nedeliteľný fond (422)</t>
  </si>
  <si>
    <t>Štatutárne fondy a ostatné fondy (423, 427, 42X)</t>
  </si>
  <si>
    <t>Nerozdelený zisk minulých rokov (428)</t>
  </si>
  <si>
    <t>Neuhradená strata minulých rokov (/-/429)</t>
  </si>
  <si>
    <t>Ostatné dlhodobé rezervy (459A, 45XA)</t>
  </si>
  <si>
    <t>Dlhodobé záväzky z obchodného styku (479A)</t>
  </si>
  <si>
    <t>Dlhodobé nevyfakturované dodávky (476A)</t>
  </si>
  <si>
    <t>Ostatné dlhodobé záväzky v rámci konsolidovaného celku (471A)</t>
  </si>
  <si>
    <t>Dlhodobé prijaté preddavky (475A)</t>
  </si>
  <si>
    <t>Dlhodobé zmenky na úhradu (478A)</t>
  </si>
  <si>
    <t>Vydané dlhopisy (473A/-/255A)</t>
  </si>
  <si>
    <t>Záväzky zo sociálneho fondu (472)</t>
  </si>
  <si>
    <t>Ostatné dlhodobé záväzky (474A, 479A, 47XA, 372A, 373A, 377A)</t>
  </si>
  <si>
    <t>Odložený daňový záväzok (481A)</t>
  </si>
  <si>
    <t>Záväzky z obchodného styku (321, 322, 324, 325, 32X,475A, 478A, 479A, 47XA)</t>
  </si>
  <si>
    <t>Additions to and reversals of provisions for financial assets  +/- 565</t>
  </si>
  <si>
    <t>Nevyfakturované dodávky (326, 476A)</t>
  </si>
  <si>
    <t>Ostatné záväzky v rámci konsolidovaného celku (361A, 36XA, 471A, 47XA)</t>
  </si>
  <si>
    <t>Záväzky voči spoločníkom a združeniu (364, 365, 366, 367, 368, 398A, 478A, 479A)</t>
  </si>
  <si>
    <t>Záväzky voči zamestnancom (331, 333, 33X, 479A)</t>
  </si>
  <si>
    <t>Daňové záväzky a dotácie (341, 342, 343, 345, 346, 347, 34X)</t>
  </si>
  <si>
    <t>Ostatné záväzky (372A, 373A, 377A, 379A, 474A, 479A, 47X)</t>
  </si>
  <si>
    <t>Other non-current intangible assets (019, 01X) - /079, 07X, 091A/</t>
  </si>
  <si>
    <t>Non-current intangible assets in acquisition (041) - 093</t>
  </si>
  <si>
    <t>Advance payments for non-current intangible assets (051) - 095A</t>
  </si>
  <si>
    <t>Perennial crops (025) - /085, 092A/</t>
  </si>
  <si>
    <t>Other non-current tangible assets (029, 02X, 032) - /089, 08X, 092A/</t>
  </si>
  <si>
    <t>Non-current tangible assets in acquisition (042) - 094</t>
  </si>
  <si>
    <t xml:space="preserve">Advance payments for non-current tangible assets (052) - 095A </t>
  </si>
  <si>
    <t>Other non-current securities and ownership interests (063, 065) - 096A</t>
  </si>
  <si>
    <t>Intercompany loans (066A) - 096A</t>
  </si>
  <si>
    <t>Other non-current financial assets (067A, 069, 06XA) - 096A</t>
  </si>
  <si>
    <t>Loans with maturity up to one year (066A, 067A, 06XA) - 096A</t>
  </si>
  <si>
    <t>Non-current financial assets in acquisition (043) - 096A</t>
  </si>
  <si>
    <t>Advance payments for non-current financial assets (053) - 095A</t>
  </si>
  <si>
    <t>Raw materials (112, 119, 11X) - /191, 19X/</t>
  </si>
  <si>
    <t>Other intercompany receivables (351A) - 391A</t>
  </si>
  <si>
    <t>Cash on hand (211, 213, 21X)</t>
  </si>
  <si>
    <t>Current financial assets (251, 253, 256, 257, 25X) - /291, 29X/</t>
  </si>
  <si>
    <t>Accumulated losses from previous years (/-/429)</t>
  </si>
  <si>
    <t>Retained earnings from previous years (428)</t>
  </si>
  <si>
    <t>Long-term trade payables (479A)</t>
  </si>
  <si>
    <t>Long-term unbilled supplies (476A)</t>
  </si>
  <si>
    <t>Other long-term intercompany payables (471A)</t>
  </si>
  <si>
    <t>Social fund payables (472)</t>
  </si>
  <si>
    <t>Unbilled supplies (326, 476A)</t>
  </si>
  <si>
    <t>Other intercompany payables (361A, 36XA, 471A, 47XA)</t>
  </si>
  <si>
    <t>Other payables (372A, 373A, 377A, 379A, 474A, 479A, 47X)</t>
  </si>
  <si>
    <t>Výkaz ziskov a strát Úč POD 2 - 04</t>
  </si>
  <si>
    <t>Príloha č. 2a k opatreniu č. 4455/2003-92</t>
  </si>
  <si>
    <t>Income Statement Úč POD 2 - 04</t>
  </si>
  <si>
    <t>Social insurance expenses (524, 525, 526)</t>
  </si>
  <si>
    <t>Social expenses (527, 528)</t>
  </si>
  <si>
    <t>Transfer of operating revenues (-) (697)</t>
  </si>
  <si>
    <t>Transfer of financial expenses (-) (598)</t>
  </si>
  <si>
    <t>Revenues from securities and ownership interests in subsidiary and associate (665A)</t>
  </si>
  <si>
    <t>Revenues from other non-current securities and ownership interests (665A)</t>
  </si>
  <si>
    <t>Revenues from other non-current financial assets (665A)</t>
  </si>
  <si>
    <t>Revenues from current financial assets (666)</t>
  </si>
  <si>
    <t>Expenses related to current financial assets (566)</t>
  </si>
  <si>
    <t>Gains on revaluation of securities and revenues from derivative transactions (664, 667)</t>
  </si>
  <si>
    <t>Loss on revaluation of securities and expenses related to derivative transactions (564, 567)</t>
  </si>
  <si>
    <t>Profit/loss of partnership transferred to partners (+/- 596)</t>
  </si>
  <si>
    <t>Bankové úvery dlhodobé (461A, 46XA)</t>
  </si>
  <si>
    <t>Bežné bankové úvery (221A, 231, 232, 23X, 461A, 46XA)</t>
  </si>
  <si>
    <t>Krátkodobé finančné výpomoci (241, 249, 24X, 473A, /-/255A)</t>
  </si>
  <si>
    <t>Tržby z predaja vlastných výrobkov a služieb (601, 602)</t>
  </si>
  <si>
    <t>Aktivácia (účtová skupina 62)</t>
  </si>
  <si>
    <t>Služby (účtová skupina 51)</t>
  </si>
  <si>
    <t>Osobné náklady súčet (r. 13 až r. 16)</t>
  </si>
  <si>
    <t>Mzdové náklady (521, 522)</t>
  </si>
  <si>
    <t>Odmeny členom orgánov spoločnosti a družstva (523)</t>
  </si>
  <si>
    <t>Sociálne náklady (527, 528)</t>
  </si>
  <si>
    <t>Dane a poplatky (účtová skupina 53)</t>
  </si>
  <si>
    <t>Tržby z predaja dlhodobého majetku a materiálu (641, 642)</t>
  </si>
  <si>
    <t>Zostatková cena predaného dlhodobého majetku a predaného materiálu (541, 542)</t>
  </si>
  <si>
    <t>Prevod výnosov z hospodárskej činnosti (-) (697)</t>
  </si>
  <si>
    <t>Prevod nákladov na hospodársku činnosť (-) (597)</t>
  </si>
  <si>
    <t>Tržby z predaja cenných papierov a podielov (661)</t>
  </si>
  <si>
    <t>Predané cenné papiere a podiely (561)</t>
  </si>
  <si>
    <t>Výnosy z ostatných dlhodobých cenných papierov a podielov (665A)</t>
  </si>
  <si>
    <t>Výnosy z ostatného dlhodobého finančného majetku (665A)</t>
  </si>
  <si>
    <t>Výnosy z krátkodobého finančného majetku (666)</t>
  </si>
  <si>
    <t>Náklady na krátkodobý finančný majetok (566)</t>
  </si>
  <si>
    <t>Výnosy z precenenia cenných papierov a výnosy z derivátových operácií (664, 667)</t>
  </si>
  <si>
    <t>Náklady na precenenie cenných papierov a náklady na derivátové operácie (564, 567)</t>
  </si>
  <si>
    <t>Výnosové úroky (662)</t>
  </si>
  <si>
    <t>Nákladové úroky (562)</t>
  </si>
  <si>
    <t>Kurzové zisky (663)</t>
  </si>
  <si>
    <t>Kurzové straty (563)</t>
  </si>
  <si>
    <t>Ostatné výnosy z finančnej činnosti (668)</t>
  </si>
  <si>
    <t>Ostatné náklady na finančnú činnosť (568, 569)</t>
  </si>
  <si>
    <t>Prevod finančných výnosov (-) (698)</t>
  </si>
  <si>
    <t>Prevod finančných nákladov (-) (598)</t>
  </si>
  <si>
    <t xml:space="preserve"> - splatná (591, 595)</t>
  </si>
  <si>
    <t xml:space="preserve"> - odložená (+/- 592)</t>
  </si>
  <si>
    <t>Mimoriadne výnosy (účtová skupina 68)</t>
  </si>
  <si>
    <t>Mimoriadne náklady (účtová skupina 58)</t>
  </si>
  <si>
    <t xml:space="preserve"> - splatná (593)</t>
  </si>
  <si>
    <t xml:space="preserve"> - odložená (+/- 594)</t>
  </si>
  <si>
    <t>Prevod podielov na výsledku hospodárenia spoločníkom (+/- 596)</t>
  </si>
  <si>
    <t>Actual</t>
  </si>
  <si>
    <t>Incorporation expenses (011) - /071, 091A/</t>
  </si>
  <si>
    <t>Software (013) - /073, 091A/</t>
  </si>
  <si>
    <t>Valuable rights (014) - /074, 091A/</t>
  </si>
  <si>
    <t>Land (031) - 092A</t>
  </si>
  <si>
    <t>Structures (021) - /081, 092A)</t>
  </si>
  <si>
    <t>Expenditures related to derivatives except for those which are available for sale or trading (-)</t>
  </si>
  <si>
    <t>Livestock and draught animals (026) - /086, 092A/</t>
  </si>
  <si>
    <t>Merchandise (132, 13X, 139) - /196, 19X/</t>
  </si>
  <si>
    <t>Advance payments for inventory (314A) - 391A</t>
  </si>
  <si>
    <t>Trade receivables (311A, 312A, 313A, 314A, 315A, 31XA) - 391A</t>
  </si>
  <si>
    <t>Other receivables (335A, 33XA, 371A, 373A, 374A, 375A, 376A, 378A) - 391A</t>
  </si>
  <si>
    <t>Deferred tax asset (481A)</t>
  </si>
  <si>
    <t>Bank accounts (221A, 22X +/-261)</t>
  </si>
  <si>
    <r>
      <t>Obchodné meno</t>
    </r>
    <r>
      <rPr>
        <sz val="7"/>
        <rFont val="Verdana"/>
        <family val="2"/>
      </rPr>
      <t xml:space="preserve"> (názov) účtovnej jednotky</t>
    </r>
  </si>
  <si>
    <t>Daňové identifikačné číslo</t>
  </si>
  <si>
    <t>Stavby (021) - /081, 092A/</t>
  </si>
  <si>
    <t>Obstarávaný krátkodobý finančný majetok (259, 314A) - 291</t>
  </si>
  <si>
    <t>Current financial assets in acquisition (259, 314A) - 291</t>
  </si>
  <si>
    <t>Náklady vynaložené na obstaranie predaného tovaru (504, 505A)</t>
  </si>
  <si>
    <t>Costs of merchandise sold (504, 505A)</t>
  </si>
  <si>
    <t>Spotreba materiálu, energie a ostatných neskladovateľných dodávok (501, 502, 503, 505A)</t>
  </si>
  <si>
    <t>VII.1.</t>
  </si>
  <si>
    <t>VII.2.</t>
  </si>
  <si>
    <t>VII.3.</t>
  </si>
  <si>
    <t>Podielové cenné papiere a podiely v spoločnosti s podstatným vplyvom (062)        - 096A</t>
  </si>
  <si>
    <t>Pohľadávky voči spoločníkom, členom a združeniu (354A, 355A, 358A, 35XA, 398A) - 391A</t>
  </si>
  <si>
    <t>Výsledok hospodárenia z bežnej činnosti pred zdanením daňou z príjmov (+/-)</t>
  </si>
  <si>
    <t>Odpisy dlhodobého nehmotného majetku a dlhodobého hmotného majetku (+)</t>
  </si>
  <si>
    <t>Zmena stavu opravných položiek (+/-)</t>
  </si>
  <si>
    <t>Zmena stavu položiek časového rozlíšenia nákladov a výnosov (+/-)</t>
  </si>
  <si>
    <t>Dividendy a iné podiely na zisku účtované do výnosov (-)</t>
  </si>
  <si>
    <t>Úroky účtované do nákladov (+)</t>
  </si>
  <si>
    <t>Úroky účtované do výnosov (-)</t>
  </si>
  <si>
    <r>
      <t>Odpis opravnej položky k nadobudnutému majetku</t>
    </r>
    <r>
      <rPr>
        <vertAlign val="superscript"/>
        <sz val="9.5"/>
        <rFont val="Verdana"/>
        <family val="2"/>
      </rPr>
      <t xml:space="preserve"> </t>
    </r>
    <r>
      <rPr>
        <sz val="9.5"/>
        <rFont val="Verdana"/>
        <family val="2"/>
      </rPr>
      <t>(+/-)</t>
    </r>
  </si>
  <si>
    <t>Tvorba a zúčtovanie opravných položiek k finančnému majetku +/- 565</t>
  </si>
  <si>
    <r>
      <t>Výsledok z predaja dlhodobého majetku, s výnimkou majetku, ktorý sa považuje za peňažný ekvivalent</t>
    </r>
    <r>
      <rPr>
        <vertAlign val="superscript"/>
        <sz val="9.5"/>
        <rFont val="Verdana"/>
        <family val="2"/>
      </rPr>
      <t xml:space="preserve"> </t>
    </r>
    <r>
      <rPr>
        <sz val="9.5"/>
        <rFont val="Verdana"/>
        <family val="2"/>
      </rPr>
      <t>(+/-)</t>
    </r>
  </si>
  <si>
    <t>Dividends and other profit sharing charged to revenues (-)</t>
  </si>
  <si>
    <r>
      <t>Write-off of the provision for acquired assets</t>
    </r>
    <r>
      <rPr>
        <vertAlign val="superscript"/>
        <sz val="9.5"/>
        <rFont val="Verdana"/>
        <family val="2"/>
      </rPr>
      <t xml:space="preserve"> </t>
    </r>
    <r>
      <rPr>
        <sz val="9.5"/>
        <rFont val="Verdana"/>
        <family val="2"/>
      </rPr>
      <t>(+/-)</t>
    </r>
  </si>
  <si>
    <r>
      <t>Výdavky súvisiace s derivátmi, s výnimkou, ak sú určené na predaj alebo na obchodovanie</t>
    </r>
    <r>
      <rPr>
        <sz val="2"/>
        <rFont val="Verdana"/>
        <family val="2"/>
      </rPr>
      <t xml:space="preserve"> </t>
    </r>
    <r>
      <rPr>
        <sz val="9.5"/>
        <rFont val="Verdana"/>
        <family val="2"/>
      </rPr>
      <t>(-)</t>
    </r>
  </si>
  <si>
    <t>Bank accounts bound for period exceeding one year 22XA</t>
  </si>
  <si>
    <t>Registered capital (411 or +/- 491)</t>
  </si>
  <si>
    <t>Treasury stock and treasury shares (/-/252)</t>
  </si>
  <si>
    <t>Changes in registered capital +/- 419</t>
  </si>
  <si>
    <t>Share premium (412)</t>
  </si>
  <si>
    <t>Other capital funds (413)</t>
  </si>
  <si>
    <t>Asset and liability revaluation reserve (+/- 414)</t>
  </si>
  <si>
    <t>Financial investments revaluation reserve (+/- 415)</t>
  </si>
  <si>
    <t>Legal reserve fund (421)</t>
  </si>
  <si>
    <t>Non-distributable fund (422)</t>
  </si>
  <si>
    <t>Statutory and other funds (423, 427, 42X)</t>
  </si>
  <si>
    <t>Effect of changes in working capital on profit/loss from ordinary activities</t>
  </si>
  <si>
    <t>Long-term advance payments received (475A)</t>
  </si>
  <si>
    <t>Long-term bills of exchange to be paid (478A)</t>
  </si>
  <si>
    <t>Bonds issued (473A/-/255A)</t>
  </si>
  <si>
    <t>Other long-term payables (474A, 479A, 47XA, 372A, 373A, 377A)</t>
  </si>
  <si>
    <t>Deferred tax liability (481A)</t>
  </si>
  <si>
    <t>Trade payables (321, 322, 324, 325, 32X,475A, 478A, 479A, 47XA)</t>
  </si>
  <si>
    <t>Long-term bank loans (461A, 46XA)</t>
  </si>
  <si>
    <t>Short-term bank loans (221A, 231, 232, 23X, 461A, 46XA)</t>
  </si>
  <si>
    <t>Total personnel expenses (l. 13 to l. 16)</t>
  </si>
  <si>
    <t>Wages and salaries (521, 522)</t>
  </si>
  <si>
    <t>Remuneration of board and co-operative members (523)</t>
  </si>
  <si>
    <t>Transfer of operating expenses (-) (597)</t>
  </si>
  <si>
    <t>Interest income (662)</t>
  </si>
  <si>
    <t>Interest expense (562)</t>
  </si>
  <si>
    <t>Foreign exchange gains (663)</t>
  </si>
  <si>
    <t>Foreign exchange losses (563)</t>
  </si>
  <si>
    <t>Other costs of financing activities (568, 569)</t>
  </si>
  <si>
    <t>Transfer of financial revenues (-) (698)</t>
  </si>
  <si>
    <t xml:space="preserve"> - Current (591, 595)</t>
  </si>
  <si>
    <t xml:space="preserve"> - Deferred (+/- 592)</t>
  </si>
  <si>
    <t xml:space="preserve"> - Current (593)</t>
  </si>
  <si>
    <t xml:space="preserve"> - Deferred (+/- 594)</t>
  </si>
  <si>
    <t>Descrip-tion</t>
  </si>
  <si>
    <t>Zmena stavu pohľadávok z prevádzkovej činnosti (-/+)</t>
  </si>
  <si>
    <t>Zmena stavu záväzkov z prevádzkovej činnosti (+/-)</t>
  </si>
  <si>
    <t>Zmena stavu zásob (-/+)</t>
  </si>
  <si>
    <t xml:space="preserve">Zmena stavu krátkodobého finančného majetku, s výnimkou majetku, ktorý je súčasťou peňažných prostriedkov a peňažných ekvivalentov (-/+) </t>
  </si>
  <si>
    <t>Peňažné toky z prevádzkovej činnosti</t>
  </si>
  <si>
    <t>Peňažné toky z investičnej činnosti</t>
  </si>
  <si>
    <t>Príjmy z predaja dlhodobého nehmotného majetku (+)</t>
  </si>
  <si>
    <t>Príjmy z predaja dlhodobého hmotného majetku (+)</t>
  </si>
  <si>
    <t>Capitalised development costs (012) - /072, 091A/</t>
  </si>
  <si>
    <t>Príjmy zo splácania pôžičiek poskytnutých účtovnou jednotkou tretím osobám, s výnimkou pôžičiek poskytnutých účtovnej jednotke, ktorá je súčasťou konsolidovaného celku (+)</t>
  </si>
  <si>
    <t>Príjmy z prenájmu súboru hnuteľného a nehnuteľného majetku používaného a odpisovaného nájomcom (+)</t>
  </si>
  <si>
    <t>Príjmy mimoriadneho charakteru vzťahujúce sa na prevádzkovú činnosť (+)</t>
  </si>
  <si>
    <t>Výdavky na dlhodobé pôžičky poskytnuté účtovnou jednotkou inej účtovnej jednotke, ktorá je súčasťou konsolidovaného celku (-)</t>
  </si>
  <si>
    <t>Príjmy zo splácania dlhodobých pôžičiek poskytnutých účtovnou jednotkou inej účtovnej jednotke, ktorá je súčasťou konsolidovaného celku (+)</t>
  </si>
  <si>
    <t>Opravná položka k nadobudnutému majetku (+/- 097) +/- 098</t>
  </si>
  <si>
    <t>Tržby z predaja tovaru (604)</t>
  </si>
  <si>
    <t>Zostatková hodnota dlhodobého nehmotného majetku a dlhodobého hmotného majetku účtovaná pri vyradení tohto majetku do nákladov na bežnú činnosť, s výnimkou jeho predaja (+)</t>
  </si>
  <si>
    <t>Výdavky na obstaranie dlhodobého nehmotného majetku (-)</t>
  </si>
  <si>
    <t>Výdavky na obstaranie dlhodobého hmotného majetku (-)</t>
  </si>
  <si>
    <t>Kurzové rozdiely k peňažným prostriedkom a peňažným ekvivalentom  ku dňu, ku ktorému sa zostavuje účtovná závierka (+/-)</t>
  </si>
  <si>
    <t>Prijaté úroky (+)</t>
  </si>
  <si>
    <t>Výdavky na zaplatené úroky (-)</t>
  </si>
  <si>
    <t>Príjmy z dividend a iných podielov na zisku (+)</t>
  </si>
  <si>
    <t>Výdavky na vyplatené dividendy a iné podiely na zisku (-)</t>
  </si>
  <si>
    <t>Výdavky na daň z príjmov účtovnej jednotky (-/+)</t>
  </si>
  <si>
    <t>Výdavky súvisiace s derivátmi s výnimkou, ak sú určené na predaj alebo na obchodovanie (-)</t>
  </si>
  <si>
    <t>Príjmy súvisiace s derivátmi s výnimkou, ak sú určené na predaj alebo na obchodovanie (-)</t>
  </si>
  <si>
    <t>Výdavky na daň z príjmov účtovnej jednotky (-)</t>
  </si>
  <si>
    <t>Príjmy z ostatných dlhodobých záväzkov a krátkodobých záväzkov vyplývajúcich z finančnej činnosti účtovnej jednotky (+)</t>
  </si>
  <si>
    <t>Výdavky na splácanie ostatných dlhodobých záväzkov a krátkodobých záväzkov vyplývajúcich z finančnej činnosti účtovnej jednotky (-)</t>
  </si>
  <si>
    <t>Príjmy súvisiace s derivátmi, s výnimkou, ak sú určené na predaj alebo na obchodovanie (+)</t>
  </si>
  <si>
    <t>Výdavky na dlhodobé pôžičky poskytnuté účtovnou jednotkou tretím osobám s výnimkou dlhodobých pôžičiek poskytnutých účtovnej jednotke, ktorá je súčasťou konsolidovaného celku (-)</t>
  </si>
  <si>
    <t>Príjmy mimoriadneho charakteru vzťahujúce sa na investičnú činnosť (+)</t>
  </si>
  <si>
    <t>Výdavky mimoriadneho charakteru vzťahujúce sa na investičnú činnosť (-)</t>
  </si>
  <si>
    <t>Ostatné príjmy vzťahujúce sa na investičnú činnosť (+)</t>
  </si>
  <si>
    <t>Ostatné výdavky vzťahujúce sa na investičnú činnosť (-)</t>
  </si>
  <si>
    <t>Peňažné toky z finančnej činnosti</t>
  </si>
  <si>
    <t>Nepeňažné operácie ovplyvňujúce výsledok hospodárenia z bežnej činnosti pred zdanením daňou z príjmov (+/-)</t>
  </si>
  <si>
    <t>Kurzové rozdiely (+/-)</t>
  </si>
  <si>
    <t>Ostatné položky nepeňažného charakteru (+/-)</t>
  </si>
  <si>
    <t>Čisté peňažné toky z prevádzkovej činnosti</t>
  </si>
  <si>
    <t>Čisté peňažné toky z investičnej činnosti</t>
  </si>
  <si>
    <t>Peňažné toky vo vlastnom imaní</t>
  </si>
  <si>
    <t>Cash flows in equity</t>
  </si>
  <si>
    <t>Príjmy z ďalších vkladov do vlastného imania spoločníkmi (+)</t>
  </si>
  <si>
    <t>Výdavky na vyplatenie podielu na vlastnom imaní spoločníkmi účtovnej jednotky (-)</t>
  </si>
  <si>
    <t>Peňažné toky vznikajúce z dlhodobých záväzkov a krátkodobých záväzkov z finančnej činnosti</t>
  </si>
  <si>
    <t>Príjmy z úverov (+)</t>
  </si>
  <si>
    <t>Income on loans (+)</t>
  </si>
  <si>
    <t>Výdavky na splácanie úverov (-)</t>
  </si>
  <si>
    <t>Repayment of loans (-)</t>
  </si>
  <si>
    <t>Výdavky na úhradu záväzkov z finančného lízingu (-)</t>
  </si>
  <si>
    <t>Čisté peňažné toky z finančnej činnosti</t>
  </si>
  <si>
    <t>Čisté zvýšenie alebo čisté zníženie peňažných prostriedkov a peňažných ekvivalentov (+/-) (súčet A+B+C)</t>
  </si>
  <si>
    <t>Stav peňažných prostriedkov a peňažných ekvivalentov na začiatku účtovného obdobia</t>
  </si>
  <si>
    <t>Interest paid (-)</t>
  </si>
  <si>
    <t>Dividends paid and other profit sharing (-)</t>
  </si>
  <si>
    <t>Income tax paid (-)</t>
  </si>
  <si>
    <t>Interest received (+)</t>
  </si>
  <si>
    <t>Dividends and other profit sharing received (+)</t>
  </si>
  <si>
    <t>Dividends and other profit sharing paid (-)</t>
  </si>
  <si>
    <t>Income tax paid (-/+)</t>
  </si>
  <si>
    <t>Extraordinary expenditures related to operations (-)</t>
  </si>
  <si>
    <t>Expenditures due to other reasons, which relate to a decrease of equity (-)</t>
  </si>
  <si>
    <t>Výdavky na obstaranie dlhodobých cenných papierov a podielov v iných účtovných jednotkách, s výnimkou cenných papierov, ktoré sa považujú za peňažné ekvivalenty                                                       a cenných papierov určených na predaj alebo na obchodovanie (-)</t>
  </si>
  <si>
    <t>Príjmy z predaja dlhodobých cenných papierov a podielov v iných účtovných jednotkách,                                s výnimkou cenných papierov, ktoré sa považujú za peňažné ekvivalenty a cenných papierov určených na predaj alebo na obchodovanie (+)</t>
  </si>
  <si>
    <t>Peňažné toky z prevádzkovej činnosti s výnimkou príjmov a výdavkov, ktoré sa uvádzajú osobitne v iných častiach prehľadu peňažných tokov (+/-),                                              (súčet Z/S+A.1.+A.2.)</t>
  </si>
  <si>
    <t xml:space="preserve">Change in current financial assets except for those included in cash and cash equivalents                                 (-/+) </t>
  </si>
  <si>
    <t>Príjmy z upísaných akcií a obchodných podielov (+)</t>
  </si>
  <si>
    <t>Prijaté peňažné dary (+)</t>
  </si>
  <si>
    <t>Príjmy z úhrady straty spoločníkmi (+)</t>
  </si>
  <si>
    <t>Výdavky na obstaranie alebo spätné odkúpenie vlastných akcií a vlastných obchodných podielov (-)</t>
  </si>
  <si>
    <t>Výdavky spojené so znížením fondov vytvorených účtovnou jednotkou (-)</t>
  </si>
  <si>
    <t>Výdavky z iných dôvodov, ktoré súvisia so znížením vlastného imania (-)</t>
  </si>
  <si>
    <t>Príjmy z emisie dlhových cenných papierov (+)</t>
  </si>
  <si>
    <t>Výdavky na úhradu záväzkov z dlhových cenných papierov (-)</t>
  </si>
  <si>
    <t>Príjmy z prijatých pôžičiek (+)</t>
  </si>
  <si>
    <t>Výdavky na splácanie pôžičiek (-)</t>
  </si>
  <si>
    <t>Výdavky na úhradu záväzkov za prenájom súboru hnuteľného majetku a nehnuteľného majetku používaného a odpisovaného nájomcom (-)</t>
  </si>
  <si>
    <t>Table 1 - Cash Flow Statement</t>
  </si>
  <si>
    <t>Item</t>
  </si>
  <si>
    <t>Cash flows from operating activities</t>
  </si>
  <si>
    <t>Change in receivables from operations (-/+)</t>
  </si>
  <si>
    <t>Separate movable assets and sets of movables (022) - /082, 092A/</t>
  </si>
  <si>
    <t>Change in inventories (-/+)</t>
  </si>
  <si>
    <t>Extraordinary income related to operations (+)</t>
  </si>
  <si>
    <t>Príjmy mimoriadneho charakteru vzťahujúce sa na finančnú činnosť (+)</t>
  </si>
  <si>
    <t>Výdavky mimoriadneho charakteru vzťahujúce sa na finančnú činnosť (-)</t>
  </si>
  <si>
    <t>Výdavky mimoriadneho charakteru vzťahujúce sa na prevádzkovú činnosť (-)</t>
  </si>
  <si>
    <t>Zriaďovacie náklady (011) - /071, 091A/</t>
  </si>
  <si>
    <t>Aktivované náklady na vývoj (012) - /072, 091A/</t>
  </si>
  <si>
    <t>Softvér (013) - /073, 091A/</t>
  </si>
  <si>
    <t>Oceniteľné práva (014) - /074, 091A/</t>
  </si>
  <si>
    <t>Goodwill (015) - /075, 091A/</t>
  </si>
  <si>
    <t>Ostatný dlhodobý nehmotný majetok (019, 01X) - /079, 07X, 091A/</t>
  </si>
  <si>
    <t>Obstarávaný dlhodobý nehmotný majetok (041) - 093</t>
  </si>
  <si>
    <t>Poskytnuté preddavky na dlhodobý nehmotný majetok (051) - 095A</t>
  </si>
  <si>
    <t>Pozemky (031) - 092A</t>
  </si>
  <si>
    <t>Samostatné hnuteľné veci a súbory hnuteľných vecí (022) - /082, 092A/</t>
  </si>
  <si>
    <t>Pestovateľské celky trvalých porastov (025) - /085, 092A/</t>
  </si>
  <si>
    <t>Základné stádo a ťažné zvieratá (026) - /086, 092A/</t>
  </si>
  <si>
    <t>Ostatný dlhodobý hmotný majetok (029, 02X, 032) - /089, 08X, 092A/</t>
  </si>
  <si>
    <t>Obstarávaný dlhodobý hmotný majetok (042) - 094</t>
  </si>
  <si>
    <t>Poskytnuté preddavky na dlhodobý hmotný majetok (052) - 095A</t>
  </si>
  <si>
    <t>Ostatné dlhodobé cenné papiere a podiely (063, 065) - 096A</t>
  </si>
  <si>
    <t>Pôžičky účtovnej jednotke v konsolidovanom celku (066A) - 096A</t>
  </si>
  <si>
    <t>Ostatný dlhodobý finančný majetok (067A, 069, 06XA) - 096A</t>
  </si>
  <si>
    <t>Pôžičky s dobou splatnosti najviac jeden rok (066A, 067A, 06XA) - 096A</t>
  </si>
  <si>
    <t>Obstarávaný dlhodobý finančný majetok (043) - 096A</t>
  </si>
  <si>
    <t>Poskytnuté preddavky na dlhodobý finančný majetok (053) - 095A</t>
  </si>
  <si>
    <t>Materiál (112, 119, 11X) - /191, 19X/</t>
  </si>
  <si>
    <t>Zákazková výroba s predpokladanou dobou ukončenia dlhšou ako jeden rok 12X - 192A</t>
  </si>
  <si>
    <t>Výrobky (123) - 194</t>
  </si>
  <si>
    <t>Zvieratá (124) - 195</t>
  </si>
  <si>
    <t>Tovar (132, 13X, 139) - /196, 19X/</t>
  </si>
  <si>
    <t>Poskytnuté preddavky na zásoby (314A) - 391A</t>
  </si>
  <si>
    <t>Pohľadávky z obchodného styku (311A, 312A, 313A, 314A, 315A, 31XA) - 391A</t>
  </si>
  <si>
    <t>Ostatné pohľadávky v rámci konsolidovaného celku (351A) - 391A</t>
  </si>
  <si>
    <t>Change in expense and revenues accruals (+/-)</t>
  </si>
  <si>
    <t>Monetary gifts received (+)</t>
  </si>
  <si>
    <t>Income on loss settlement by partners (+)</t>
  </si>
  <si>
    <t>Zmeny stavu vnútroorganizačných zásob (+/- účtová skupina 61)</t>
  </si>
  <si>
    <t>Príloha č. 4 k opatreniu č. MF/24219/2008-74</t>
  </si>
  <si>
    <t>Annex No. 4 to Decree No. MF/24219/2008-74</t>
  </si>
  <si>
    <t>(in EUR)</t>
  </si>
  <si>
    <t>SK NACE</t>
  </si>
  <si>
    <t>.</t>
  </si>
  <si>
    <t>Mesiac</t>
  </si>
  <si>
    <t>Rok</t>
  </si>
  <si>
    <t>od</t>
  </si>
  <si>
    <t>Za obdobie</t>
  </si>
  <si>
    <t xml:space="preserve">Bezprostredne </t>
  </si>
  <si>
    <t xml:space="preserve">predchádzajúce </t>
  </si>
  <si>
    <t>Sídlo účtovnej jednotky</t>
  </si>
  <si>
    <t>Ulica</t>
  </si>
  <si>
    <t xml:space="preserve"> /</t>
  </si>
  <si>
    <t>E-mailová adresa</t>
  </si>
  <si>
    <t>/</t>
  </si>
  <si>
    <t>Year</t>
  </si>
  <si>
    <t>Month</t>
  </si>
  <si>
    <t xml:space="preserve">Immediatelly </t>
  </si>
  <si>
    <t>Street</t>
  </si>
  <si>
    <t>Číslo</t>
  </si>
  <si>
    <t>Number</t>
  </si>
  <si>
    <t>Municipality</t>
  </si>
  <si>
    <t>Phone Number</t>
  </si>
  <si>
    <t>Fax Number</t>
  </si>
  <si>
    <t>(EUR)</t>
  </si>
  <si>
    <t>A.I.4.</t>
  </si>
  <si>
    <t>A.I.5.</t>
  </si>
  <si>
    <t>A.I.6.</t>
  </si>
  <si>
    <t>A.I.7.</t>
  </si>
  <si>
    <t>A.I.8.</t>
  </si>
  <si>
    <t>Dlhodobý nehmotný majetok súčet (r. 004 až r. 011)</t>
  </si>
  <si>
    <t>Total non-current intangible assets (l. 004 to l. 011)</t>
  </si>
  <si>
    <t>A.II.6.</t>
  </si>
  <si>
    <t>A.II.7.</t>
  </si>
  <si>
    <t>A.II.8.</t>
  </si>
  <si>
    <t>A.II.9.</t>
  </si>
  <si>
    <t>Dlhodobý hmotný majetok súčet (r. 013 až r. 021)</t>
  </si>
  <si>
    <t>Total non-current tangible assets (l. 013 to l. 021)</t>
  </si>
  <si>
    <t>A.III.4.</t>
  </si>
  <si>
    <t>A.III.5.</t>
  </si>
  <si>
    <t>A.III.6.</t>
  </si>
  <si>
    <t>A.III.7.</t>
  </si>
  <si>
    <t>A.III.8.</t>
  </si>
  <si>
    <t>Nedokončená výroba a polotovary vlastnej výroby (121, 122, 12X) - /192, 193, 19X/</t>
  </si>
  <si>
    <t>Dlhodobé pohľadávky súčet (r. 041 až r. 046)</t>
  </si>
  <si>
    <t>Total non-current receivables (l. 041 to l. 046)</t>
  </si>
  <si>
    <t>B.IV.4.</t>
  </si>
  <si>
    <t>Finančné účty súčet (r. 056 až r. 060)</t>
  </si>
  <si>
    <t>Total financial accounts (l. 056 to l. 060)</t>
  </si>
  <si>
    <t>C.3.</t>
  </si>
  <si>
    <t>Náklady budúcich období dlhodobé (381A, 382A)</t>
  </si>
  <si>
    <t>Náklady budúcich období krátkodobé (381A, 382A)</t>
  </si>
  <si>
    <t>Príjmy budúcich období dlhodobé (385A)</t>
  </si>
  <si>
    <t>Príjmy budúcich období krátkodobé (385A)</t>
  </si>
  <si>
    <t>Pohľadávky za upísané vlastné imanie (/-/353)</t>
  </si>
  <si>
    <t>Výsledok hodpodárenia za účtovné obdobie po zdanení /+-/ r. 001 - (r. 068 + r. 073 + r. 080 + r. 084 + r. 088 + r. 119)</t>
  </si>
  <si>
    <t>Spolu majetok (r. 002 + r. 031 + r. 061)</t>
  </si>
  <si>
    <t>Neobežný majetok (r. 003 + r. 012 + r. 022)</t>
  </si>
  <si>
    <t>Obežný majetok (r. 032+ r. 040 + r. 047 + r. 055)</t>
  </si>
  <si>
    <t>Spolu vlastné imanie a záväzky (r. 067 + r. 088 + r. 119)</t>
  </si>
  <si>
    <t>Vlastné imanie (r. 068 + r. 073 + r. 080 + r. 084 + r. 087)</t>
  </si>
  <si>
    <t>Výsledok hospodárenia minulých rokov (r. 085 + r. 086)</t>
  </si>
  <si>
    <t>Záväzky (r. 089 + r. 094 + r. 105 + r. 115+ r. 116)</t>
  </si>
  <si>
    <t>Total assets (l. 002 + l. 031 + l. 061)</t>
  </si>
  <si>
    <t>Non-current assets (l. 003 + l. 012 + l. 022)</t>
  </si>
  <si>
    <t>Current assets (l. 032 + l. 040 + l. 047 + l. 055)</t>
  </si>
  <si>
    <t>Equity (l. 068 + l. 073 + l. 080 + l. 084 + l. 087)</t>
  </si>
  <si>
    <t>Profit/loss from prior years (l. 085 + l. 086)</t>
  </si>
  <si>
    <t>Liabilities (l. 089 + l. 094 + l. 105 + l. 115 + l. 116)</t>
  </si>
  <si>
    <t>Rezervy súčet (r. 090 až r. 093)</t>
  </si>
  <si>
    <t>Rezervy zákonné dlhodobé (451A)</t>
  </si>
  <si>
    <t>Rezervy zákonné krátkodobé (323A, 451A)</t>
  </si>
  <si>
    <t>Dlhodobé záväzky súčet (r. 095 až r. 104)</t>
  </si>
  <si>
    <t>Total non-current liabilities (l. 095 to l. 104)</t>
  </si>
  <si>
    <t>Total current liabilities (l. 106 to l. 114)</t>
  </si>
  <si>
    <t>Krátkodobé záväzky súčet (r. 106 až r. 114)</t>
  </si>
  <si>
    <t>B.V.</t>
  </si>
  <si>
    <t>Bankové úvery (r. 117 + r. 118)</t>
  </si>
  <si>
    <t>Bank loans (l. 117 + l. 118)</t>
  </si>
  <si>
    <t>B.V.1.</t>
  </si>
  <si>
    <t>B.V.2.</t>
  </si>
  <si>
    <t>Časové rozlíšenie súčet (r. 120 až r. 123)</t>
  </si>
  <si>
    <t>Výdavky budúcich období dlhodobé (383A)</t>
  </si>
  <si>
    <t>Výdavky budúcich období krátkodobé (383A)</t>
  </si>
  <si>
    <t>Výnosy budúcich období dlhodobé (384A)</t>
  </si>
  <si>
    <t>Výnosy budúcich období krátkodobé (384A)</t>
  </si>
  <si>
    <t>119</t>
  </si>
  <si>
    <t>120</t>
  </si>
  <si>
    <t>121</t>
  </si>
  <si>
    <t>122</t>
  </si>
  <si>
    <t>123</t>
  </si>
  <si>
    <t>Obchodná marža (r. 01 - r. 02)</t>
  </si>
  <si>
    <t>Výroba (r. 05 + r. 06 + r. 07)</t>
  </si>
  <si>
    <t>Výrobná spotreba (r. 09 + r. 10)</t>
  </si>
  <si>
    <t>Pridaná hodnota (r. 03 + r. 04 - r. 08)</t>
  </si>
  <si>
    <t>Gross margin (l. 01 - l. 02)</t>
  </si>
  <si>
    <t>Production (l. 05 + l. 06 + l. 07)</t>
  </si>
  <si>
    <t>Consumables and services purchased (l. 09 + l. 10)</t>
  </si>
  <si>
    <t>Added value (l. 03 + l. 04 - l. 08)</t>
  </si>
  <si>
    <t>B.IV.5.</t>
  </si>
  <si>
    <t>Tvorba a zúčtovanie opravných položiek k pohľadávkam (+/- 547)</t>
  </si>
  <si>
    <t>Ostatné náklady na hospodársku činnosť (543, 544, 545, 546, 548, 549, 555, 557)</t>
  </si>
  <si>
    <t>Other operating expenses (543, 544, 545, 546, 548, 549, 555, 557)</t>
  </si>
  <si>
    <t>Výnosy z dlhodobého finančného majetku (r. 30 + r. 31 + r. 32)</t>
  </si>
  <si>
    <t>S.1.</t>
  </si>
  <si>
    <t>S.2.</t>
  </si>
  <si>
    <t>U.</t>
  </si>
  <si>
    <t>U.1.</t>
  </si>
  <si>
    <t>U.2.</t>
  </si>
  <si>
    <t>Daň z príjmov z bežnej činnosti (r. 49 + r. 50)</t>
  </si>
  <si>
    <t>Income tax on ordinary activities l. 49 + l. 50</t>
  </si>
  <si>
    <t>Výsledok hospodárenia z bežnej činnosti po zdanení (r. 47 - r. 48)</t>
  </si>
  <si>
    <t>Daň z príjmov z mimoriadnej činnosti (r. 56 + r. 57)</t>
  </si>
  <si>
    <t>Income tax on extraordinary activities (l. 56 + l. 57)</t>
  </si>
  <si>
    <t>Daňové pohľadávky a dotácie (341, 342, 343, 345 346, 347) - 391A</t>
  </si>
  <si>
    <t>Non-current deferred expenses (381A, 382A)</t>
  </si>
  <si>
    <t>Current deferred expenses (381A, 382A)</t>
  </si>
  <si>
    <t>Non-current accrued income (385A)</t>
  </si>
  <si>
    <t>Current accrued income (385A)</t>
  </si>
  <si>
    <t>Profit/loss from ordinary activities after taxation (l. 47 - l. 48)</t>
  </si>
  <si>
    <t>Profit/loss from extraordinary activities after taxation (l. 54 - l. 55)</t>
  </si>
  <si>
    <t>Profit/loss from ordinary activities before taxation (l. 26 + l. 46)</t>
  </si>
  <si>
    <t>Profit/loss from extraordinary activities before taxation (l. 52 - l. 53)</t>
  </si>
  <si>
    <t>Non-current accrued expenses (383A)</t>
  </si>
  <si>
    <t>Non-current deferred income (384A)</t>
  </si>
  <si>
    <t>Súvaha Úč POD 1 - 01</t>
  </si>
  <si>
    <t>Balance Sheet Úč POD 1 - 01</t>
  </si>
  <si>
    <t>Príloha č. 1 k opatreniu č. MF/24219/2008-74</t>
  </si>
  <si>
    <t>Príloha č. 1 k opatreniu č. 4455/2003-92</t>
  </si>
  <si>
    <t>Annex No. 1 to Decree No. MF/24219/2008-74</t>
  </si>
  <si>
    <t>Annex No. 1 to Decree No. 4455/2003-92</t>
  </si>
  <si>
    <t>Účtovná závierka</t>
  </si>
  <si>
    <t>- riadna</t>
  </si>
  <si>
    <t>- zostavená</t>
  </si>
  <si>
    <t>- mimoriadna</t>
  </si>
  <si>
    <t>- schválená</t>
  </si>
  <si>
    <t>(vyznačí sa X)</t>
  </si>
  <si>
    <t>Schválená dňa:</t>
  </si>
  <si>
    <t>Approved on:</t>
  </si>
  <si>
    <t>Ostatné krátkodobé rezervy (323A, 32X, 459A, 45XA)</t>
  </si>
  <si>
    <t>Výsledok hospodárenia z hospodárskej činnosti r. 11 - r. 12 - r. 17 - r. 18 + r. 19 - r. 20 - r. 21 + r. 22 - r. 23 + (-r. 24) - (-r. 25)</t>
  </si>
  <si>
    <t>Výnosy z cenných papierov a podielov v dcérskej účtovnej jednotke a v spoločnosti s podstatným vplyvom (665A)</t>
  </si>
  <si>
    <t>Výsledok hospodárenia z bežnej činnosti pred zdanením (r. 26 + r. 46)</t>
  </si>
  <si>
    <t>Výsledok hospodárenia z mimoriadnej činnosti pred zdanením (r. 52 - r. 53)</t>
  </si>
  <si>
    <t>Výsledok hospodárenia z mimoriadnej činnosti po zdanení (r. 54 - r. 55)</t>
  </si>
  <si>
    <t>Výsledok hospodárenia za účtovné obdobie pred zdanením (+/-) (r. 47 + r. 54)</t>
  </si>
  <si>
    <t>Výsledok hospodárenia za účtovné obdobie po zdanení (+/-) (r. 51 + r. 58 - r. 60)</t>
  </si>
  <si>
    <t>Odpisy a opravné položky k dlhodobému nehmotnému majetku a dlhodobému hmotnému majetku                                       (551, 553)</t>
  </si>
  <si>
    <t>Výsledok hospodárenia z finančnej činnosti r. 27 - r. 28 + r. 29 + r. 33 - r. 34 + r. 35 - r. 36 -                  r. 37 + r. 38 - r. 39 + r. 40 - r. 41 + r. 42 - r. 43 + (-r. 44) - (-r. 45)</t>
  </si>
  <si>
    <t>Work-in-progress and semi-finished goods (121, 122, 12X) - /192, 193, 19X/</t>
  </si>
  <si>
    <t>Tax assets and subsidies (341, 342, 343, 345, 346, 347) - 391A</t>
  </si>
  <si>
    <t>Short-term financial assistance (241, 249, 24X, 473A, /-/255A)</t>
  </si>
  <si>
    <t>Current accrued expenses (383A)</t>
  </si>
  <si>
    <t>Current deferred income (384A)</t>
  </si>
  <si>
    <t>Additions to and release of provisions for receivables (+/- 547)</t>
  </si>
  <si>
    <t>Legal reserve fund (Non-distributable fund) from capital contributions                         (417, 418)</t>
  </si>
  <si>
    <t>Consumed raw materials, energy and other non-inventory supplies (501, 502, 503, 505A)</t>
  </si>
  <si>
    <t>Operating profit or loss (l. 11 - l. 12 - l. 17 - l. 18 + l. 19 - l. 20 - l. 21 + l. 22 - l. 23 +                       (-l. 24) - (-l. 25))</t>
  </si>
  <si>
    <t>Profit/loss from financing activities (l. 27 - l. 28 + l. 29 + l. 33 - l. 34 + l. 35 - l. 36 -                           l. 37 + l. 38 - l. 39 + l. 40 - l. 41 + l. 42 - l. 43 + (-l. 44) - (-l. 45))</t>
  </si>
  <si>
    <t>Actual amount in EUR</t>
  </si>
  <si>
    <t>(v eurách)</t>
  </si>
  <si>
    <r>
      <t xml:space="preserve">1 </t>
    </r>
    <r>
      <rPr>
        <b/>
        <sz val="8"/>
        <rFont val="Verdana"/>
        <family val="2"/>
      </rPr>
      <t>(časť 1)</t>
    </r>
  </si>
  <si>
    <r>
      <t xml:space="preserve">1 </t>
    </r>
    <r>
      <rPr>
        <b/>
        <sz val="8"/>
        <rFont val="Verdana"/>
        <family val="2"/>
      </rPr>
      <t>(časť 2)</t>
    </r>
  </si>
  <si>
    <r>
      <t xml:space="preserve">1 </t>
    </r>
    <r>
      <rPr>
        <b/>
        <sz val="8"/>
        <rFont val="Verdana"/>
        <family val="2"/>
      </rPr>
      <t>(part 1)</t>
    </r>
  </si>
  <si>
    <r>
      <t xml:space="preserve">1 </t>
    </r>
    <r>
      <rPr>
        <b/>
        <sz val="8"/>
        <rFont val="Verdana"/>
        <family val="2"/>
      </rPr>
      <t>(part 2)</t>
    </r>
  </si>
  <si>
    <t>Dlhodobý finančný majetok súčet (r. 023 až r. 030)</t>
  </si>
  <si>
    <t>Zásoby súčet (r. 033 až r. 039)</t>
  </si>
  <si>
    <t>Krátkodobé pohľadávky súčet (r. 048 až r. 054)</t>
  </si>
  <si>
    <t>Časové rozlíšenie súčet (r. 062 až r. 065)</t>
  </si>
  <si>
    <t>Základné imanie súčet (r. 069 až r. 072)</t>
  </si>
  <si>
    <t>Kapitálové fondy súčet (r. 074 až r. 079)</t>
  </si>
  <si>
    <t>Fondy zo zisku súčet (r. 081 až r. 083)</t>
  </si>
  <si>
    <t>Total non-current financial assets (l. 023 to l. 030)</t>
  </si>
  <si>
    <t>Total inventory ( l. 033 to l. 039)</t>
  </si>
  <si>
    <t>Total current receivables (l. 048 to l. 054)</t>
  </si>
  <si>
    <t>Total registered capital (l. 069 to l. 072)</t>
  </si>
  <si>
    <t>Total funds from profit (l. 081 to l. 083)</t>
  </si>
  <si>
    <t>(v celých eurách)</t>
  </si>
  <si>
    <t>Skutočnosť v eurách</t>
  </si>
  <si>
    <t>Tax Registration Number</t>
  </si>
  <si>
    <t>Correction</t>
  </si>
  <si>
    <t>Construction contracts with anticipated completion period exceeding one year            12X - 192A</t>
  </si>
  <si>
    <t>Receivables from partners, members and participants in an association (354A, 355A, 358A, 35XA) - 391A</t>
  </si>
  <si>
    <t>Receivables from partners, members and participants in an association (354A, 355A, 358A, 35XA, 398A) - 391A</t>
  </si>
  <si>
    <t>Total accruals and deferrals (l. 062 to l. 065)</t>
  </si>
  <si>
    <t>Total equity and liabilities (l. 067 + l. 088 + l. 119)</t>
  </si>
  <si>
    <t>Receivables for subscribed capital (/-/353)</t>
  </si>
  <si>
    <t>Profit/loss for current reporting period after taxation /+-/ l. 001 -        (l. 068 + l. 073 + l. 080 + l. 084 + l. 088 + l. 119)</t>
  </si>
  <si>
    <t>Total provisions for liabilities (l. 090 to l. 093)</t>
  </si>
  <si>
    <t>Legal long-term provisions for liabilities (451A)</t>
  </si>
  <si>
    <t>Legal short-term provisions for liabilities (451A)</t>
  </si>
  <si>
    <t>Other long-term provisions for liabilities (459A, 45XA)</t>
  </si>
  <si>
    <t>Other short-term provisions for liabilities (323A, 32X, 459A, 45XA)</t>
  </si>
  <si>
    <t>Payables to employees (331, 333, 33X, 479A)</t>
  </si>
  <si>
    <t>Total accruals and deferrals (l. 120 to l. 123)</t>
  </si>
</sst>
</file>

<file path=xl/styles.xml><?xml version="1.0" encoding="utf-8"?>
<styleSheet xmlns="http://schemas.openxmlformats.org/spreadsheetml/2006/main">
  <numFmts count="4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_K_è_s;[Red]\-#,##0\ _K_è_s"/>
    <numFmt numFmtId="189" formatCode="#,##0.00\ _K_è_s;[Red]\-#,##0.00\ _K_è_s"/>
    <numFmt numFmtId="190" formatCode="#,##0&quot; Kcs&quot;_);[Red]\(#,##0&quot; Kcs&quot;\)"/>
    <numFmt numFmtId="191" formatCode="#,##0.00&quot; Kcs&quot;_);[Red]\(#,##0.00&quot; Kcs&quot;\)"/>
    <numFmt numFmtId="192" formatCode="#,##0&quot; &quot;;\(#,##0\);\-&quot;  &quot;"/>
    <numFmt numFmtId="193" formatCode="#,##0&quot; &quot;;\(#,##0\);\-&quot; &quot;"/>
    <numFmt numFmtId="194" formatCode="dd/mmm/yyyy"/>
    <numFmt numFmtId="195" formatCode="dd/\ mmm/\ yyyy"/>
    <numFmt numFmtId="196" formatCode="dd/\ m\o\n\th/\ yyyy"/>
    <numFmt numFmtId="197" formatCode="dd/\ mmmm\ yyyy"/>
    <numFmt numFmtId="198" formatCode="mmmm\ d\,\ yyyy"/>
    <numFmt numFmtId="199" formatCode="dd/\ mm/\ 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8.5"/>
      <color indexed="12"/>
      <name val="MS Sans Serif"/>
      <family val="2"/>
    </font>
    <font>
      <u val="single"/>
      <sz val="8.5"/>
      <color indexed="36"/>
      <name val="MS Sans Serif"/>
      <family val="2"/>
    </font>
    <font>
      <sz val="10"/>
      <name val="Arial"/>
      <family val="2"/>
    </font>
    <font>
      <sz val="9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vertAlign val="superscript"/>
      <sz val="9.5"/>
      <name val="Verdana"/>
      <family val="2"/>
    </font>
    <font>
      <sz val="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7"/>
      <name val="Verdan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8"/>
      <name val="MS Sans Serif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 diagonalDown="1">
      <left style="thin"/>
      <right style="thin"/>
      <top style="thin"/>
      <bottom style="thin"/>
      <diagonal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17" borderId="5" applyNumberFormat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7" borderId="0" applyNumberFormat="0" applyBorder="0" applyAlignment="0" applyProtection="0"/>
    <xf numFmtId="0" fontId="6" fillId="0" borderId="0">
      <alignment/>
      <protection/>
    </xf>
    <xf numFmtId="0" fontId="0" fillId="4" borderId="7" applyNumberFormat="0" applyFont="0" applyAlignment="0" applyProtection="0"/>
    <xf numFmtId="0" fontId="37" fillId="16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8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0" xfId="57" applyFont="1" applyBorder="1" applyAlignment="1">
      <alignment horizontal="right"/>
      <protection/>
    </xf>
    <xf numFmtId="0" fontId="10" fillId="0" borderId="10" xfId="57" applyFont="1" applyBorder="1" applyAlignment="1">
      <alignment horizontal="right"/>
      <protection/>
    </xf>
    <xf numFmtId="0" fontId="10" fillId="0" borderId="0" xfId="57" applyFont="1" applyAlignment="1">
      <alignment horizontal="center"/>
      <protection/>
    </xf>
    <xf numFmtId="0" fontId="10" fillId="0" borderId="11" xfId="57" applyFont="1" applyBorder="1" applyProtection="1">
      <alignment/>
      <protection locked="0"/>
    </xf>
    <xf numFmtId="0" fontId="10" fillId="0" borderId="0" xfId="57" applyFont="1" applyProtection="1">
      <alignment/>
      <protection locked="0"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 applyProtection="1">
      <alignment/>
      <protection locked="0"/>
    </xf>
    <xf numFmtId="0" fontId="10" fillId="0" borderId="0" xfId="57" applyFont="1" applyBorder="1">
      <alignment/>
      <protection/>
    </xf>
    <xf numFmtId="0" fontId="10" fillId="0" borderId="11" xfId="57" applyFont="1" applyBorder="1" applyAlignment="1" applyProtection="1">
      <alignment horizontal="center"/>
      <protection locked="0"/>
    </xf>
    <xf numFmtId="0" fontId="10" fillId="0" borderId="0" xfId="57" applyFont="1" applyAlignment="1">
      <alignment horizontal="left"/>
      <protection/>
    </xf>
    <xf numFmtId="0" fontId="10" fillId="0" borderId="12" xfId="57" applyFont="1" applyBorder="1" applyAlignment="1">
      <alignment horizontal="left"/>
      <protection/>
    </xf>
    <xf numFmtId="0" fontId="10" fillId="0" borderId="0" xfId="57" applyFont="1" applyBorder="1" applyAlignment="1">
      <alignment horizontal="left"/>
      <protection/>
    </xf>
    <xf numFmtId="0" fontId="10" fillId="0" borderId="13" xfId="57" applyFont="1" applyBorder="1" applyAlignment="1">
      <alignment horizontal="left"/>
      <protection/>
    </xf>
    <xf numFmtId="0" fontId="10" fillId="0" borderId="0" xfId="57" applyFont="1" applyBorder="1" applyAlignment="1">
      <alignment vertical="top" wrapText="1"/>
      <protection/>
    </xf>
    <xf numFmtId="0" fontId="10" fillId="0" borderId="13" xfId="57" applyFont="1" applyBorder="1" applyAlignment="1">
      <alignment vertical="top" wrapText="1"/>
      <protection/>
    </xf>
    <xf numFmtId="0" fontId="8" fillId="0" borderId="14" xfId="57" applyFont="1" applyBorder="1" applyAlignment="1">
      <alignment horizontal="right"/>
      <protection/>
    </xf>
    <xf numFmtId="0" fontId="13" fillId="0" borderId="0" xfId="57" applyFont="1">
      <alignment/>
      <protection/>
    </xf>
    <xf numFmtId="0" fontId="8" fillId="0" borderId="0" xfId="57" applyFont="1" applyBorder="1">
      <alignment/>
      <protection/>
    </xf>
    <xf numFmtId="0" fontId="10" fillId="0" borderId="15" xfId="57" applyFont="1" applyBorder="1" applyAlignment="1" applyProtection="1">
      <alignment horizontal="left"/>
      <protection/>
    </xf>
    <xf numFmtId="0" fontId="10" fillId="0" borderId="0" xfId="57" applyFont="1" applyBorder="1" applyProtection="1">
      <alignment/>
      <protection/>
    </xf>
    <xf numFmtId="0" fontId="10" fillId="0" borderId="16" xfId="57" applyFont="1" applyBorder="1" applyProtection="1">
      <alignment/>
      <protection/>
    </xf>
    <xf numFmtId="0" fontId="10" fillId="0" borderId="12" xfId="57" applyFont="1" applyBorder="1" applyProtection="1">
      <alignment/>
      <protection/>
    </xf>
    <xf numFmtId="0" fontId="10" fillId="0" borderId="0" xfId="57" applyFont="1" applyBorder="1" applyAlignment="1" applyProtection="1">
      <alignment horizontal="left"/>
      <protection/>
    </xf>
    <xf numFmtId="0" fontId="10" fillId="0" borderId="13" xfId="57" applyFont="1" applyBorder="1" applyAlignment="1" applyProtection="1">
      <alignment horizontal="left"/>
      <protection/>
    </xf>
    <xf numFmtId="0" fontId="10" fillId="0" borderId="17" xfId="57" applyFont="1" applyBorder="1" applyAlignment="1" applyProtection="1">
      <alignment horizontal="left"/>
      <protection/>
    </xf>
    <xf numFmtId="0" fontId="10" fillId="0" borderId="18" xfId="57" applyFont="1" applyBorder="1" applyAlignment="1" applyProtection="1">
      <alignment horizontal="left"/>
      <protection/>
    </xf>
    <xf numFmtId="0" fontId="13" fillId="0" borderId="0" xfId="57" applyFont="1" applyProtection="1">
      <alignment/>
      <protection/>
    </xf>
    <xf numFmtId="0" fontId="8" fillId="0" borderId="19" xfId="57" applyFont="1" applyBorder="1" applyProtection="1">
      <alignment/>
      <protection/>
    </xf>
    <xf numFmtId="0" fontId="10" fillId="0" borderId="20" xfId="57" applyFont="1" applyBorder="1" applyProtection="1">
      <alignment/>
      <protection/>
    </xf>
    <xf numFmtId="0" fontId="10" fillId="0" borderId="13" xfId="57" applyFont="1" applyBorder="1" applyProtection="1">
      <alignment/>
      <protection/>
    </xf>
    <xf numFmtId="199" fontId="10" fillId="0" borderId="0" xfId="57" applyNumberFormat="1" applyFont="1" applyBorder="1" applyAlignment="1" applyProtection="1">
      <alignment horizontal="left"/>
      <protection/>
    </xf>
    <xf numFmtId="199" fontId="10" fillId="0" borderId="13" xfId="57" applyNumberFormat="1" applyFont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15" fontId="16" fillId="0" borderId="0" xfId="0" applyNumberFormat="1" applyFont="1" applyAlignment="1" applyProtection="1">
      <alignment horizontal="center"/>
      <protection/>
    </xf>
    <xf numFmtId="0" fontId="16" fillId="0" borderId="0" xfId="0" applyFont="1" applyAlignment="1" applyProtection="1">
      <alignment horizontal="left"/>
      <protection/>
    </xf>
    <xf numFmtId="15" fontId="16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Continuous"/>
      <protection/>
    </xf>
    <xf numFmtId="0" fontId="9" fillId="0" borderId="13" xfId="0" applyFont="1" applyBorder="1" applyAlignment="1" applyProtection="1">
      <alignment horizontal="centerContinuous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Continuous"/>
      <protection/>
    </xf>
    <xf numFmtId="0" fontId="9" fillId="0" borderId="15" xfId="0" applyFont="1" applyBorder="1" applyAlignment="1" applyProtection="1">
      <alignment horizontal="centerContinuous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18" borderId="11" xfId="0" applyFont="1" applyFill="1" applyBorder="1" applyAlignment="1" applyProtection="1">
      <alignment/>
      <protection/>
    </xf>
    <xf numFmtId="0" fontId="17" fillId="18" borderId="14" xfId="0" applyFont="1" applyFill="1" applyBorder="1" applyAlignment="1" applyProtection="1">
      <alignment/>
      <protection/>
    </xf>
    <xf numFmtId="0" fontId="17" fillId="18" borderId="11" xfId="0" applyFont="1" applyFill="1" applyBorder="1" applyAlignment="1" applyProtection="1" quotePrefix="1">
      <alignment horizontal="center"/>
      <protection/>
    </xf>
    <xf numFmtId="192" fontId="17" fillId="18" borderId="11" xfId="0" applyNumberFormat="1" applyFont="1" applyFill="1" applyBorder="1" applyAlignment="1" applyProtection="1">
      <alignment horizontal="right"/>
      <protection/>
    </xf>
    <xf numFmtId="0" fontId="17" fillId="0" borderId="11" xfId="0" applyFont="1" applyFill="1" applyBorder="1" applyAlignment="1" applyProtection="1">
      <alignment/>
      <protection/>
    </xf>
    <xf numFmtId="0" fontId="17" fillId="18" borderId="11" xfId="0" applyFont="1" applyFill="1" applyBorder="1" applyAlignment="1" applyProtection="1">
      <alignment/>
      <protection/>
    </xf>
    <xf numFmtId="0" fontId="17" fillId="18" borderId="21" xfId="0" applyFont="1" applyFill="1" applyBorder="1" applyAlignment="1" applyProtection="1">
      <alignment/>
      <protection/>
    </xf>
    <xf numFmtId="0" fontId="18" fillId="0" borderId="11" xfId="0" applyFont="1" applyBorder="1" applyAlignment="1" applyProtection="1">
      <alignment/>
      <protection/>
    </xf>
    <xf numFmtId="0" fontId="18" fillId="0" borderId="11" xfId="0" applyFont="1" applyFill="1" applyBorder="1" applyAlignment="1" applyProtection="1">
      <alignment/>
      <protection/>
    </xf>
    <xf numFmtId="0" fontId="18" fillId="0" borderId="11" xfId="0" applyFont="1" applyBorder="1" applyAlignment="1" applyProtection="1" quotePrefix="1">
      <alignment horizontal="center"/>
      <protection/>
    </xf>
    <xf numFmtId="192" fontId="18" fillId="0" borderId="11" xfId="0" applyNumberFormat="1" applyFont="1" applyBorder="1" applyAlignment="1" applyProtection="1">
      <alignment horizontal="right"/>
      <protection locked="0"/>
    </xf>
    <xf numFmtId="192" fontId="18" fillId="0" borderId="11" xfId="0" applyNumberFormat="1" applyFont="1" applyBorder="1" applyAlignment="1" applyProtection="1">
      <alignment horizontal="right"/>
      <protection/>
    </xf>
    <xf numFmtId="0" fontId="18" fillId="0" borderId="23" xfId="0" applyFont="1" applyBorder="1" applyAlignment="1" applyProtection="1">
      <alignment/>
      <protection/>
    </xf>
    <xf numFmtId="0" fontId="18" fillId="0" borderId="11" xfId="0" applyFont="1" applyFill="1" applyBorder="1" applyAlignment="1" applyProtection="1" quotePrefix="1">
      <alignment horizontal="center"/>
      <protection/>
    </xf>
    <xf numFmtId="0" fontId="18" fillId="0" borderId="23" xfId="0" applyFont="1" applyFill="1" applyBorder="1" applyAlignment="1" applyProtection="1">
      <alignment/>
      <protection/>
    </xf>
    <xf numFmtId="192" fontId="18" fillId="0" borderId="23" xfId="0" applyNumberFormat="1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vertical="top"/>
      <protection/>
    </xf>
    <xf numFmtId="0" fontId="18" fillId="0" borderId="11" xfId="0" applyFont="1" applyFill="1" applyBorder="1" applyAlignment="1" applyProtection="1">
      <alignment wrapText="1"/>
      <protection/>
    </xf>
    <xf numFmtId="0" fontId="17" fillId="18" borderId="11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3" fontId="17" fillId="18" borderId="24" xfId="0" applyNumberFormat="1" applyFont="1" applyFill="1" applyBorder="1" applyAlignment="1" applyProtection="1">
      <alignment/>
      <protection/>
    </xf>
    <xf numFmtId="192" fontId="17" fillId="18" borderId="14" xfId="0" applyNumberFormat="1" applyFont="1" applyFill="1" applyBorder="1" applyAlignment="1" applyProtection="1">
      <alignment/>
      <protection/>
    </xf>
    <xf numFmtId="192" fontId="17" fillId="18" borderId="24" xfId="0" applyNumberFormat="1" applyFont="1" applyFill="1" applyBorder="1" applyAlignment="1" applyProtection="1">
      <alignment/>
      <protection/>
    </xf>
    <xf numFmtId="3" fontId="18" fillId="0" borderId="24" xfId="0" applyNumberFormat="1" applyFont="1" applyBorder="1" applyAlignment="1" applyProtection="1">
      <alignment/>
      <protection/>
    </xf>
    <xf numFmtId="192" fontId="18" fillId="0" borderId="14" xfId="0" applyNumberFormat="1" applyFont="1" applyBorder="1" applyAlignment="1" applyProtection="1">
      <alignment/>
      <protection locked="0"/>
    </xf>
    <xf numFmtId="192" fontId="18" fillId="0" borderId="10" xfId="0" applyNumberFormat="1" applyFont="1" applyBorder="1" applyAlignment="1" applyProtection="1">
      <alignment/>
      <protection locked="0"/>
    </xf>
    <xf numFmtId="0" fontId="18" fillId="0" borderId="22" xfId="0" applyFont="1" applyBorder="1" applyAlignment="1" applyProtection="1">
      <alignment/>
      <protection/>
    </xf>
    <xf numFmtId="192" fontId="17" fillId="18" borderId="10" xfId="0" applyNumberFormat="1" applyFont="1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7" fillId="18" borderId="11" xfId="0" applyFont="1" applyFill="1" applyBorder="1" applyAlignment="1" applyProtection="1">
      <alignment vertical="top"/>
      <protection/>
    </xf>
    <xf numFmtId="0" fontId="17" fillId="18" borderId="11" xfId="0" applyFont="1" applyFill="1" applyBorder="1" applyAlignment="1" applyProtection="1">
      <alignment wrapText="1"/>
      <protection/>
    </xf>
    <xf numFmtId="3" fontId="18" fillId="0" borderId="19" xfId="0" applyNumberFormat="1" applyFont="1" applyBorder="1" applyAlignment="1" applyProtection="1">
      <alignment/>
      <protection/>
    </xf>
    <xf numFmtId="192" fontId="18" fillId="0" borderId="16" xfId="0" applyNumberFormat="1" applyFont="1" applyBorder="1" applyAlignment="1" applyProtection="1">
      <alignment/>
      <protection locked="0"/>
    </xf>
    <xf numFmtId="192" fontId="18" fillId="0" borderId="2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/>
    </xf>
    <xf numFmtId="0" fontId="18" fillId="0" borderId="23" xfId="0" applyFont="1" applyBorder="1" applyAlignment="1" applyProtection="1">
      <alignment vertical="top"/>
      <protection/>
    </xf>
    <xf numFmtId="0" fontId="17" fillId="18" borderId="21" xfId="0" applyFont="1" applyFill="1" applyBorder="1" applyAlignment="1" applyProtection="1">
      <alignment vertical="top"/>
      <protection/>
    </xf>
    <xf numFmtId="0" fontId="18" fillId="0" borderId="22" xfId="0" applyFont="1" applyBorder="1" applyAlignment="1" applyProtection="1">
      <alignment vertical="top"/>
      <protection/>
    </xf>
    <xf numFmtId="192" fontId="18" fillId="0" borderId="11" xfId="0" applyNumberFormat="1" applyFont="1" applyFill="1" applyBorder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192" fontId="18" fillId="0" borderId="14" xfId="0" applyNumberFormat="1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top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left" vertical="top"/>
      <protection/>
    </xf>
    <xf numFmtId="0" fontId="17" fillId="18" borderId="11" xfId="0" applyFont="1" applyFill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centerContinuous"/>
      <protection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 wrapText="1"/>
      <protection/>
    </xf>
    <xf numFmtId="192" fontId="18" fillId="0" borderId="0" xfId="0" applyNumberFormat="1" applyFont="1" applyAlignment="1" applyProtection="1">
      <alignment/>
      <protection/>
    </xf>
    <xf numFmtId="192" fontId="17" fillId="16" borderId="15" xfId="0" applyNumberFormat="1" applyFont="1" applyFill="1" applyBorder="1" applyAlignment="1" applyProtection="1">
      <alignment horizontal="center"/>
      <protection/>
    </xf>
    <xf numFmtId="0" fontId="17" fillId="16" borderId="19" xfId="0" applyFont="1" applyFill="1" applyBorder="1" applyAlignment="1" applyProtection="1">
      <alignment horizontal="center" vertical="center" wrapText="1"/>
      <protection/>
    </xf>
    <xf numFmtId="0" fontId="17" fillId="16" borderId="16" xfId="0" applyFont="1" applyFill="1" applyBorder="1" applyAlignment="1" applyProtection="1">
      <alignment horizontal="center" vertical="center" wrapText="1"/>
      <protection/>
    </xf>
    <xf numFmtId="192" fontId="17" fillId="16" borderId="16" xfId="0" applyNumberFormat="1" applyFont="1" applyFill="1" applyBorder="1" applyAlignment="1" applyProtection="1">
      <alignment horizontal="center"/>
      <protection/>
    </xf>
    <xf numFmtId="192" fontId="17" fillId="16" borderId="20" xfId="0" applyNumberFormat="1" applyFont="1" applyFill="1" applyBorder="1" applyAlignment="1" applyProtection="1">
      <alignment horizontal="center"/>
      <protection/>
    </xf>
    <xf numFmtId="0" fontId="17" fillId="16" borderId="17" xfId="0" applyFont="1" applyFill="1" applyBorder="1" applyAlignment="1" applyProtection="1">
      <alignment horizontal="left" vertical="center"/>
      <protection/>
    </xf>
    <xf numFmtId="0" fontId="17" fillId="16" borderId="18" xfId="0" applyFont="1" applyFill="1" applyBorder="1" applyAlignment="1" applyProtection="1">
      <alignment horizontal="center" vertical="center" wrapText="1"/>
      <protection/>
    </xf>
    <xf numFmtId="192" fontId="17" fillId="16" borderId="18" xfId="0" applyNumberFormat="1" applyFont="1" applyFill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left" vertical="top"/>
      <protection/>
    </xf>
    <xf numFmtId="0" fontId="17" fillId="0" borderId="15" xfId="0" applyFont="1" applyFill="1" applyBorder="1" applyAlignment="1" applyProtection="1">
      <alignment horizontal="left" wrapText="1"/>
      <protection/>
    </xf>
    <xf numFmtId="192" fontId="17" fillId="0" borderId="15" xfId="0" applyNumberFormat="1" applyFont="1" applyBorder="1" applyAlignment="1" applyProtection="1">
      <alignment horizontal="right"/>
      <protection locked="0"/>
    </xf>
    <xf numFmtId="0" fontId="18" fillId="18" borderId="23" xfId="0" applyFont="1" applyFill="1" applyBorder="1" applyAlignment="1" applyProtection="1">
      <alignment horizontal="left" vertical="top"/>
      <protection/>
    </xf>
    <xf numFmtId="0" fontId="18" fillId="18" borderId="15" xfId="0" applyFont="1" applyFill="1" applyBorder="1" applyAlignment="1" applyProtection="1">
      <alignment horizontal="left" wrapText="1"/>
      <protection/>
    </xf>
    <xf numFmtId="192" fontId="17" fillId="18" borderId="15" xfId="0" applyNumberFormat="1" applyFont="1" applyFill="1" applyBorder="1" applyAlignment="1" applyProtection="1">
      <alignment horizontal="right"/>
      <protection/>
    </xf>
    <xf numFmtId="0" fontId="18" fillId="0" borderId="23" xfId="0" applyFont="1" applyBorder="1" applyAlignment="1" applyProtection="1">
      <alignment horizontal="left" vertical="top"/>
      <protection/>
    </xf>
    <xf numFmtId="0" fontId="18" fillId="0" borderId="15" xfId="0" applyFont="1" applyBorder="1" applyAlignment="1" applyProtection="1">
      <alignment horizontal="left" wrapText="1"/>
      <protection/>
    </xf>
    <xf numFmtId="0" fontId="17" fillId="18" borderId="15" xfId="0" applyFont="1" applyFill="1" applyBorder="1" applyAlignment="1" applyProtection="1">
      <alignment horizontal="left" wrapText="1"/>
      <protection/>
    </xf>
    <xf numFmtId="0" fontId="17" fillId="18" borderId="23" xfId="0" applyFont="1" applyFill="1" applyBorder="1" applyAlignment="1" applyProtection="1">
      <alignment horizontal="left" vertical="top"/>
      <protection/>
    </xf>
    <xf numFmtId="0" fontId="17" fillId="0" borderId="19" xfId="0" applyFont="1" applyFill="1" applyBorder="1" applyAlignment="1" applyProtection="1">
      <alignment horizontal="left" vertical="top"/>
      <protection/>
    </xf>
    <xf numFmtId="0" fontId="17" fillId="0" borderId="16" xfId="0" applyFont="1" applyFill="1" applyBorder="1" applyAlignment="1" applyProtection="1">
      <alignment horizontal="left" wrapText="1"/>
      <protection/>
    </xf>
    <xf numFmtId="192" fontId="17" fillId="0" borderId="16" xfId="0" applyNumberFormat="1" applyFont="1" applyFill="1" applyBorder="1" applyAlignment="1" applyProtection="1">
      <alignment horizontal="right"/>
      <protection/>
    </xf>
    <xf numFmtId="192" fontId="17" fillId="0" borderId="20" xfId="0" applyNumberFormat="1" applyFont="1" applyFill="1" applyBorder="1" applyAlignment="1" applyProtection="1">
      <alignment horizontal="right"/>
      <protection/>
    </xf>
    <xf numFmtId="192" fontId="17" fillId="0" borderId="18" xfId="0" applyNumberFormat="1" applyFont="1" applyBorder="1" applyAlignment="1" applyProtection="1">
      <alignment horizontal="right"/>
      <protection/>
    </xf>
    <xf numFmtId="192" fontId="17" fillId="0" borderId="15" xfId="0" applyNumberFormat="1" applyFont="1" applyBorder="1" applyAlignment="1" applyProtection="1">
      <alignment horizontal="right"/>
      <protection/>
    </xf>
    <xf numFmtId="0" fontId="18" fillId="0" borderId="14" xfId="0" applyFont="1" applyBorder="1" applyAlignment="1" applyProtection="1">
      <alignment horizontal="left" wrapText="1"/>
      <protection/>
    </xf>
    <xf numFmtId="0" fontId="17" fillId="0" borderId="0" xfId="0" applyFont="1" applyFill="1" applyAlignment="1" applyProtection="1">
      <alignment/>
      <protection/>
    </xf>
    <xf numFmtId="0" fontId="17" fillId="0" borderId="18" xfId="0" applyFont="1" applyBorder="1" applyAlignment="1" applyProtection="1">
      <alignment horizontal="left" wrapText="1"/>
      <protection/>
    </xf>
    <xf numFmtId="0" fontId="17" fillId="0" borderId="15" xfId="0" applyFont="1" applyBorder="1" applyAlignment="1" applyProtection="1">
      <alignment horizontal="left" wrapText="1"/>
      <protection/>
    </xf>
    <xf numFmtId="0" fontId="9" fillId="0" borderId="0" xfId="0" applyFont="1" applyAlignment="1" applyProtection="1">
      <alignment/>
      <protection/>
    </xf>
    <xf numFmtId="192" fontId="9" fillId="16" borderId="15" xfId="0" applyNumberFormat="1" applyFont="1" applyFill="1" applyBorder="1" applyAlignment="1" applyProtection="1">
      <alignment horizontal="center"/>
      <protection/>
    </xf>
    <xf numFmtId="0" fontId="18" fillId="18" borderId="11" xfId="0" applyFont="1" applyFill="1" applyBorder="1" applyAlignment="1" applyProtection="1">
      <alignment horizontal="left" vertical="top"/>
      <protection/>
    </xf>
    <xf numFmtId="0" fontId="18" fillId="18" borderId="14" xfId="0" applyFont="1" applyFill="1" applyBorder="1" applyAlignment="1" applyProtection="1">
      <alignment horizontal="left" wrapText="1"/>
      <protection/>
    </xf>
    <xf numFmtId="0" fontId="17" fillId="18" borderId="14" xfId="0" applyFont="1" applyFill="1" applyBorder="1" applyAlignment="1" applyProtection="1">
      <alignment horizontal="left" wrapText="1"/>
      <protection/>
    </xf>
    <xf numFmtId="192" fontId="17" fillId="18" borderId="14" xfId="0" applyNumberFormat="1" applyFont="1" applyFill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192" fontId="18" fillId="0" borderId="15" xfId="0" applyNumberFormat="1" applyFont="1" applyBorder="1" applyAlignment="1" applyProtection="1">
      <alignment horizontal="right"/>
      <protection locked="0"/>
    </xf>
    <xf numFmtId="192" fontId="18" fillId="0" borderId="14" xfId="0" applyNumberFormat="1" applyFont="1" applyBorder="1" applyAlignment="1" applyProtection="1">
      <alignment horizontal="right"/>
      <protection locked="0"/>
    </xf>
    <xf numFmtId="192" fontId="18" fillId="0" borderId="15" xfId="0" applyNumberFormat="1" applyFont="1" applyBorder="1" applyAlignment="1" applyProtection="1">
      <alignment horizontal="right"/>
      <protection/>
    </xf>
    <xf numFmtId="192" fontId="18" fillId="0" borderId="14" xfId="0" applyNumberFormat="1" applyFont="1" applyBorder="1" applyAlignment="1" applyProtection="1">
      <alignment horizontal="right"/>
      <protection/>
    </xf>
    <xf numFmtId="197" fontId="10" fillId="0" borderId="12" xfId="57" applyNumberFormat="1" applyFont="1" applyBorder="1" applyAlignment="1" applyProtection="1">
      <alignment horizontal="left"/>
      <protection/>
    </xf>
    <xf numFmtId="197" fontId="10" fillId="0" borderId="0" xfId="57" applyNumberFormat="1" applyFont="1" applyBorder="1" applyAlignment="1" applyProtection="1">
      <alignment horizontal="left"/>
      <protection/>
    </xf>
    <xf numFmtId="197" fontId="10" fillId="0" borderId="13" xfId="57" applyNumberFormat="1" applyFont="1" applyBorder="1" applyAlignment="1" applyProtection="1">
      <alignment horizontal="left"/>
      <protection/>
    </xf>
    <xf numFmtId="199" fontId="8" fillId="0" borderId="12" xfId="57" applyNumberFormat="1" applyFont="1" applyBorder="1" applyAlignment="1" applyProtection="1">
      <alignment horizontal="left"/>
      <protection/>
    </xf>
    <xf numFmtId="0" fontId="18" fillId="0" borderId="11" xfId="0" applyFont="1" applyFill="1" applyBorder="1" applyAlignment="1" applyProtection="1">
      <alignment vertical="top" wrapText="1"/>
      <protection/>
    </xf>
    <xf numFmtId="0" fontId="18" fillId="0" borderId="15" xfId="0" applyFont="1" applyBorder="1" applyAlignment="1" applyProtection="1">
      <alignment horizontal="left" vertical="top" wrapText="1"/>
      <protection/>
    </xf>
    <xf numFmtId="0" fontId="18" fillId="0" borderId="11" xfId="0" applyFont="1" applyBorder="1" applyAlignment="1" applyProtection="1">
      <alignment horizontal="left" vertical="top" wrapText="1"/>
      <protection/>
    </xf>
    <xf numFmtId="0" fontId="18" fillId="0" borderId="11" xfId="0" applyFont="1" applyBorder="1" applyAlignment="1" applyProtection="1">
      <alignment horizontal="left" wrapText="1"/>
      <protection/>
    </xf>
    <xf numFmtId="0" fontId="18" fillId="18" borderId="15" xfId="0" applyFont="1" applyFill="1" applyBorder="1" applyAlignment="1" applyProtection="1">
      <alignment horizontal="left" vertical="top" wrapText="1"/>
      <protection/>
    </xf>
    <xf numFmtId="0" fontId="17" fillId="0" borderId="18" xfId="0" applyFont="1" applyBorder="1" applyAlignment="1" applyProtection="1">
      <alignment/>
      <protection/>
    </xf>
    <xf numFmtId="0" fontId="18" fillId="0" borderId="11" xfId="0" applyFont="1" applyFill="1" applyBorder="1" applyAlignment="1" applyProtection="1" quotePrefix="1">
      <alignment horizontal="left"/>
      <protection/>
    </xf>
    <xf numFmtId="0" fontId="10" fillId="0" borderId="0" xfId="57" applyFont="1" applyBorder="1" applyAlignment="1" applyProtection="1">
      <alignment horizontal="center"/>
      <protection locked="0"/>
    </xf>
    <xf numFmtId="49" fontId="8" fillId="0" borderId="0" xfId="57" applyNumberFormat="1" applyFont="1" applyBorder="1">
      <alignment/>
      <protection/>
    </xf>
    <xf numFmtId="0" fontId="10" fillId="0" borderId="0" xfId="57" applyFont="1" applyFill="1" applyBorder="1" applyProtection="1">
      <alignment/>
      <protection locked="0"/>
    </xf>
    <xf numFmtId="0" fontId="8" fillId="0" borderId="0" xfId="57" applyFont="1" applyBorder="1" applyAlignment="1">
      <alignment vertical="center" wrapText="1"/>
      <protection/>
    </xf>
    <xf numFmtId="49" fontId="10" fillId="0" borderId="0" xfId="57" applyNumberFormat="1" applyFont="1" applyBorder="1">
      <alignment/>
      <protection/>
    </xf>
    <xf numFmtId="0" fontId="18" fillId="0" borderId="11" xfId="0" applyFont="1" applyFill="1" applyBorder="1" applyAlignment="1" applyProtection="1">
      <alignment vertical="center" wrapText="1"/>
      <protection/>
    </xf>
    <xf numFmtId="192" fontId="17" fillId="18" borderId="14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wrapText="1"/>
      <protection/>
    </xf>
    <xf numFmtId="0" fontId="10" fillId="0" borderId="10" xfId="57" applyFont="1" applyBorder="1" applyAlignment="1">
      <alignment horizontal="left"/>
      <protection/>
    </xf>
    <xf numFmtId="0" fontId="8" fillId="0" borderId="14" xfId="57" applyFont="1" applyBorder="1" applyAlignment="1">
      <alignment horizontal="left"/>
      <protection/>
    </xf>
    <xf numFmtId="0" fontId="8" fillId="0" borderId="0" xfId="57" applyFont="1" applyBorder="1" applyAlignment="1">
      <alignment horizontal="right"/>
      <protection/>
    </xf>
    <xf numFmtId="0" fontId="8" fillId="0" borderId="24" xfId="57" applyFont="1" applyBorder="1" applyAlignment="1">
      <alignment horizontal="left"/>
      <protection/>
    </xf>
    <xf numFmtId="0" fontId="18" fillId="0" borderId="11" xfId="0" applyFont="1" applyFill="1" applyBorder="1" applyAlignment="1" applyProtection="1">
      <alignment horizontal="left" wrapText="1"/>
      <protection/>
    </xf>
    <xf numFmtId="0" fontId="17" fillId="18" borderId="21" xfId="0" applyFont="1" applyFill="1" applyBorder="1" applyAlignment="1" applyProtection="1">
      <alignment horizontal="left" vertical="top"/>
      <protection/>
    </xf>
    <xf numFmtId="0" fontId="18" fillId="0" borderId="11" xfId="0" applyFont="1" applyBorder="1" applyAlignment="1" applyProtection="1" quotePrefix="1">
      <alignment horizontal="center" wrapText="1"/>
      <protection/>
    </xf>
    <xf numFmtId="192" fontId="18" fillId="0" borderId="11" xfId="0" applyNumberFormat="1" applyFont="1" applyBorder="1" applyAlignment="1" applyProtection="1">
      <alignment horizontal="right" wrapText="1"/>
      <protection/>
    </xf>
    <xf numFmtId="0" fontId="18" fillId="0" borderId="0" xfId="0" applyFont="1" applyAlignment="1" applyProtection="1">
      <alignment wrapText="1"/>
      <protection/>
    </xf>
    <xf numFmtId="0" fontId="18" fillId="0" borderId="0" xfId="0" applyFont="1" applyAlignment="1" applyProtection="1">
      <alignment horizontal="center" wrapText="1"/>
      <protection/>
    </xf>
    <xf numFmtId="0" fontId="17" fillId="18" borderId="11" xfId="0" applyFont="1" applyFill="1" applyBorder="1" applyAlignment="1" applyProtection="1" quotePrefix="1">
      <alignment horizontal="center" wrapText="1"/>
      <protection/>
    </xf>
    <xf numFmtId="192" fontId="17" fillId="18" borderId="11" xfId="0" applyNumberFormat="1" applyFont="1" applyFill="1" applyBorder="1" applyAlignment="1" applyProtection="1">
      <alignment horizontal="right" wrapText="1"/>
      <protection/>
    </xf>
    <xf numFmtId="0" fontId="18" fillId="0" borderId="11" xfId="0" applyFont="1" applyFill="1" applyBorder="1" applyAlignment="1" applyProtection="1" quotePrefix="1">
      <alignment horizontal="center" wrapText="1"/>
      <protection/>
    </xf>
    <xf numFmtId="0" fontId="18" fillId="0" borderId="11" xfId="0" applyFont="1" applyBorder="1" applyAlignment="1" applyProtection="1">
      <alignment horizontal="center" wrapText="1"/>
      <protection/>
    </xf>
    <xf numFmtId="0" fontId="17" fillId="18" borderId="11" xfId="0" applyFont="1" applyFill="1" applyBorder="1" applyAlignment="1" applyProtection="1">
      <alignment horizontal="center" wrapText="1"/>
      <protection/>
    </xf>
    <xf numFmtId="0" fontId="18" fillId="0" borderId="11" xfId="0" applyFont="1" applyFill="1" applyBorder="1" applyAlignment="1" applyProtection="1">
      <alignment horizontal="center" wrapText="1"/>
      <protection/>
    </xf>
    <xf numFmtId="0" fontId="17" fillId="18" borderId="11" xfId="0" applyFont="1" applyFill="1" applyBorder="1" applyAlignment="1" applyProtection="1">
      <alignment horizontal="left" vertical="top" wrapText="1"/>
      <protection/>
    </xf>
    <xf numFmtId="0" fontId="8" fillId="0" borderId="11" xfId="57" applyFont="1" applyBorder="1" applyAlignment="1">
      <alignment horizontal="left"/>
      <protection/>
    </xf>
    <xf numFmtId="0" fontId="17" fillId="18" borderId="21" xfId="0" applyFont="1" applyFill="1" applyBorder="1" applyAlignment="1" applyProtection="1">
      <alignment horizontal="left" vertical="top" wrapText="1"/>
      <protection/>
    </xf>
    <xf numFmtId="0" fontId="18" fillId="0" borderId="23" xfId="0" applyFont="1" applyBorder="1" applyAlignment="1" applyProtection="1">
      <alignment horizontal="left" vertical="top" wrapText="1"/>
      <protection/>
    </xf>
    <xf numFmtId="0" fontId="8" fillId="0" borderId="11" xfId="57" applyFont="1" applyFill="1" applyBorder="1" applyAlignment="1">
      <alignment horizontal="left"/>
      <protection/>
    </xf>
    <xf numFmtId="0" fontId="8" fillId="0" borderId="0" xfId="57" applyFont="1" applyFill="1" applyBorder="1" applyAlignment="1">
      <alignment horizontal="right"/>
      <protection/>
    </xf>
    <xf numFmtId="0" fontId="8" fillId="0" borderId="24" xfId="57" applyFont="1" applyFill="1" applyBorder="1" applyAlignment="1">
      <alignment horizontal="left"/>
      <protection/>
    </xf>
    <xf numFmtId="0" fontId="10" fillId="0" borderId="24" xfId="57" applyFont="1" applyBorder="1" applyAlignment="1" applyProtection="1">
      <alignment horizontal="center"/>
      <protection locked="0"/>
    </xf>
    <xf numFmtId="0" fontId="10" fillId="0" borderId="14" xfId="57" applyFont="1" applyBorder="1" applyAlignment="1" applyProtection="1">
      <alignment horizontal="center"/>
      <protection locked="0"/>
    </xf>
    <xf numFmtId="0" fontId="10" fillId="0" borderId="12" xfId="57" applyFont="1" applyBorder="1" applyAlignment="1" applyProtection="1">
      <alignment horizontal="center"/>
      <protection locked="0"/>
    </xf>
    <xf numFmtId="0" fontId="10" fillId="0" borderId="22" xfId="57" applyFont="1" applyBorder="1" applyAlignment="1" applyProtection="1">
      <alignment horizontal="center"/>
      <protection locked="0"/>
    </xf>
    <xf numFmtId="0" fontId="10" fillId="0" borderId="10" xfId="57" applyFont="1" applyBorder="1" applyAlignment="1" applyProtection="1">
      <alignment horizontal="center"/>
      <protection locked="0"/>
    </xf>
    <xf numFmtId="0" fontId="10" fillId="0" borderId="0" xfId="57" applyFont="1" applyAlignment="1">
      <alignment horizontal="right"/>
      <protection/>
    </xf>
    <xf numFmtId="0" fontId="8" fillId="0" borderId="0" xfId="57" applyFont="1" applyAlignment="1">
      <alignment horizontal="left"/>
      <protection/>
    </xf>
    <xf numFmtId="0" fontId="10" fillId="0" borderId="11" xfId="57" applyFont="1" applyBorder="1" applyAlignment="1">
      <alignment horizontal="center"/>
      <protection/>
    </xf>
    <xf numFmtId="0" fontId="10" fillId="0" borderId="12" xfId="57" applyFont="1" applyBorder="1" applyAlignment="1">
      <alignment horizontal="right"/>
      <protection/>
    </xf>
    <xf numFmtId="0" fontId="17" fillId="0" borderId="11" xfId="0" applyFont="1" applyFill="1" applyBorder="1" applyAlignment="1" applyProtection="1" quotePrefix="1">
      <alignment horizontal="center"/>
      <protection/>
    </xf>
    <xf numFmtId="0" fontId="17" fillId="0" borderId="21" xfId="0" applyFont="1" applyFill="1" applyBorder="1" applyAlignment="1" applyProtection="1">
      <alignment vertical="top"/>
      <protection/>
    </xf>
    <xf numFmtId="3" fontId="17" fillId="0" borderId="24" xfId="0" applyNumberFormat="1" applyFont="1" applyFill="1" applyBorder="1" applyAlignment="1" applyProtection="1">
      <alignment/>
      <protection/>
    </xf>
    <xf numFmtId="192" fontId="17" fillId="0" borderId="10" xfId="0" applyNumberFormat="1" applyFont="1" applyFill="1" applyBorder="1" applyAlignment="1" applyProtection="1">
      <alignment/>
      <protection locked="0"/>
    </xf>
    <xf numFmtId="192" fontId="17" fillId="0" borderId="14" xfId="0" applyNumberFormat="1" applyFont="1" applyFill="1" applyBorder="1" applyAlignment="1" applyProtection="1">
      <alignment/>
      <protection locked="0"/>
    </xf>
    <xf numFmtId="0" fontId="17" fillId="0" borderId="17" xfId="0" applyFont="1" applyBorder="1" applyAlignment="1" applyProtection="1">
      <alignment horizontal="left"/>
      <protection/>
    </xf>
    <xf numFmtId="0" fontId="10" fillId="0" borderId="12" xfId="57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10" fillId="0" borderId="25" xfId="57" applyFont="1" applyBorder="1" applyProtection="1">
      <alignment/>
      <protection locked="0"/>
    </xf>
    <xf numFmtId="49" fontId="8" fillId="0" borderId="0" xfId="57" applyNumberFormat="1" applyFont="1">
      <alignment/>
      <protection/>
    </xf>
    <xf numFmtId="0" fontId="10" fillId="0" borderId="11" xfId="57" applyFont="1" applyFill="1" applyBorder="1" applyProtection="1">
      <alignment/>
      <protection locked="0"/>
    </xf>
    <xf numFmtId="0" fontId="23" fillId="0" borderId="0" xfId="57" applyFont="1" applyAlignment="1">
      <alignment horizontal="right"/>
      <protection/>
    </xf>
    <xf numFmtId="0" fontId="8" fillId="0" borderId="0" xfId="57" applyFont="1" applyProtection="1">
      <alignment/>
      <protection/>
    </xf>
    <xf numFmtId="49" fontId="8" fillId="0" borderId="0" xfId="57" applyNumberFormat="1" applyFont="1" applyProtection="1">
      <alignment/>
      <protection/>
    </xf>
    <xf numFmtId="199" fontId="8" fillId="0" borderId="19" xfId="57" applyNumberFormat="1" applyFont="1" applyBorder="1" applyAlignment="1" applyProtection="1">
      <alignment horizontal="left"/>
      <protection/>
    </xf>
    <xf numFmtId="0" fontId="10" fillId="0" borderId="16" xfId="57" applyFont="1" applyBorder="1" applyAlignment="1" applyProtection="1">
      <alignment horizontal="left"/>
      <protection/>
    </xf>
    <xf numFmtId="0" fontId="10" fillId="0" borderId="20" xfId="57" applyFont="1" applyBorder="1" applyAlignment="1" applyProtection="1">
      <alignment horizontal="left"/>
      <protection/>
    </xf>
    <xf numFmtId="0" fontId="8" fillId="0" borderId="19" xfId="57" applyFont="1" applyBorder="1" applyAlignment="1" applyProtection="1">
      <alignment horizontal="left"/>
      <protection/>
    </xf>
    <xf numFmtId="0" fontId="10" fillId="0" borderId="14" xfId="57" applyFont="1" applyBorder="1" applyAlignment="1">
      <alignment horizontal="right"/>
      <protection/>
    </xf>
    <xf numFmtId="0" fontId="9" fillId="0" borderId="13" xfId="0" applyFont="1" applyFill="1" applyBorder="1" applyAlignment="1" applyProtection="1">
      <alignment horizontal="center"/>
      <protection locked="0"/>
    </xf>
    <xf numFmtId="192" fontId="10" fillId="0" borderId="0" xfId="0" applyNumberFormat="1" applyFont="1" applyAlignment="1" applyProtection="1">
      <alignment/>
      <protection/>
    </xf>
    <xf numFmtId="0" fontId="10" fillId="0" borderId="0" xfId="57" applyFont="1" applyAlignment="1">
      <alignment horizontal="center"/>
      <protection/>
    </xf>
    <xf numFmtId="0" fontId="8" fillId="0" borderId="19" xfId="57" applyFont="1" applyBorder="1" applyAlignment="1">
      <alignment vertical="top" wrapText="1"/>
      <protection/>
    </xf>
    <xf numFmtId="0" fontId="10" fillId="0" borderId="17" xfId="57" applyFont="1" applyBorder="1" applyAlignment="1" applyProtection="1">
      <alignment horizontal="left"/>
      <protection locked="0"/>
    </xf>
    <xf numFmtId="0" fontId="10" fillId="0" borderId="18" xfId="57" applyFont="1" applyBorder="1" applyAlignment="1" applyProtection="1">
      <alignment horizontal="left"/>
      <protection locked="0"/>
    </xf>
    <xf numFmtId="0" fontId="10" fillId="0" borderId="15" xfId="57" applyFont="1" applyBorder="1" applyAlignment="1" applyProtection="1">
      <alignment horizontal="left"/>
      <protection locked="0"/>
    </xf>
    <xf numFmtId="0" fontId="10" fillId="0" borderId="12" xfId="57" applyFont="1" applyBorder="1" applyAlignment="1" applyProtection="1">
      <alignment horizontal="left"/>
      <protection locked="0"/>
    </xf>
    <xf numFmtId="0" fontId="10" fillId="0" borderId="0" xfId="57" applyFont="1" applyBorder="1" applyAlignment="1" applyProtection="1">
      <alignment horizontal="left"/>
      <protection locked="0"/>
    </xf>
    <xf numFmtId="0" fontId="10" fillId="0" borderId="13" xfId="57" applyFont="1" applyBorder="1" applyAlignment="1" applyProtection="1">
      <alignment horizontal="left"/>
      <protection locked="0"/>
    </xf>
    <xf numFmtId="0" fontId="12" fillId="0" borderId="0" xfId="57" applyFont="1" applyAlignment="1">
      <alignment horizontal="center"/>
      <protection/>
    </xf>
    <xf numFmtId="0" fontId="11" fillId="0" borderId="0" xfId="57" applyFont="1" applyAlignment="1" applyProtection="1">
      <alignment horizontal="center"/>
      <protection locked="0"/>
    </xf>
    <xf numFmtId="0" fontId="8" fillId="0" borderId="16" xfId="57" applyFont="1" applyBorder="1" applyAlignment="1">
      <alignment vertical="top" wrapText="1"/>
      <protection/>
    </xf>
    <xf numFmtId="0" fontId="8" fillId="0" borderId="20" xfId="57" applyFont="1" applyBorder="1" applyAlignment="1">
      <alignment vertical="top" wrapText="1"/>
      <protection/>
    </xf>
    <xf numFmtId="0" fontId="8" fillId="0" borderId="12" xfId="57" applyFont="1" applyBorder="1" applyAlignment="1">
      <alignment vertical="top" wrapText="1"/>
      <protection/>
    </xf>
    <xf numFmtId="0" fontId="8" fillId="0" borderId="0" xfId="57" applyFont="1" applyBorder="1" applyAlignment="1">
      <alignment vertical="top" wrapText="1"/>
      <protection/>
    </xf>
    <xf numFmtId="0" fontId="8" fillId="0" borderId="13" xfId="57" applyFont="1" applyBorder="1" applyAlignment="1">
      <alignment vertical="top" wrapText="1"/>
      <protection/>
    </xf>
    <xf numFmtId="14" fontId="10" fillId="0" borderId="12" xfId="57" applyNumberFormat="1" applyFont="1" applyBorder="1" applyAlignment="1" applyProtection="1">
      <alignment horizontal="left"/>
      <protection locked="0"/>
    </xf>
    <xf numFmtId="14" fontId="10" fillId="0" borderId="0" xfId="57" applyNumberFormat="1" applyFont="1" applyBorder="1" applyAlignment="1" applyProtection="1">
      <alignment horizontal="left"/>
      <protection locked="0"/>
    </xf>
    <xf numFmtId="14" fontId="10" fillId="0" borderId="13" xfId="57" applyNumberFormat="1" applyFont="1" applyBorder="1" applyAlignment="1" applyProtection="1">
      <alignment horizontal="left"/>
      <protection locked="0"/>
    </xf>
    <xf numFmtId="0" fontId="9" fillId="0" borderId="21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2" fillId="0" borderId="0" xfId="57" applyFont="1" applyAlignment="1" applyProtection="1">
      <alignment horizontal="center"/>
      <protection/>
    </xf>
    <xf numFmtId="0" fontId="11" fillId="0" borderId="0" xfId="57" applyFont="1" applyAlignment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7" fillId="0" borderId="22" xfId="0" applyFont="1" applyBorder="1" applyAlignment="1">
      <alignment horizontal="center" vertical="center" wrapText="1"/>
    </xf>
    <xf numFmtId="0" fontId="12" fillId="0" borderId="0" xfId="57" applyFont="1" applyFill="1" applyAlignment="1" applyProtection="1">
      <alignment horizontal="center"/>
      <protection/>
    </xf>
    <xf numFmtId="0" fontId="10" fillId="0" borderId="0" xfId="57" applyFont="1" applyAlignment="1" applyProtection="1">
      <alignment horizontal="center"/>
      <protection/>
    </xf>
    <xf numFmtId="0" fontId="8" fillId="0" borderId="19" xfId="57" applyFont="1" applyBorder="1" applyAlignment="1" applyProtection="1">
      <alignment vertical="top" wrapText="1"/>
      <protection/>
    </xf>
    <xf numFmtId="0" fontId="8" fillId="0" borderId="16" xfId="57" applyFont="1" applyBorder="1" applyAlignment="1" applyProtection="1">
      <alignment vertical="top" wrapText="1"/>
      <protection/>
    </xf>
    <xf numFmtId="0" fontId="8" fillId="0" borderId="20" xfId="57" applyFont="1" applyBorder="1" applyAlignment="1" applyProtection="1">
      <alignment vertical="top" wrapText="1"/>
      <protection/>
    </xf>
    <xf numFmtId="0" fontId="8" fillId="0" borderId="12" xfId="57" applyFont="1" applyBorder="1" applyAlignment="1" applyProtection="1">
      <alignment vertical="top" wrapText="1"/>
      <protection/>
    </xf>
    <xf numFmtId="0" fontId="8" fillId="0" borderId="0" xfId="57" applyFont="1" applyBorder="1" applyAlignment="1" applyProtection="1">
      <alignment vertical="top" wrapText="1"/>
      <protection/>
    </xf>
    <xf numFmtId="0" fontId="8" fillId="0" borderId="13" xfId="57" applyFont="1" applyBorder="1" applyAlignment="1" applyProtection="1">
      <alignment vertical="top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11" fillId="0" borderId="0" xfId="57" applyFont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9" fillId="16" borderId="21" xfId="0" applyFont="1" applyFill="1" applyBorder="1" applyAlignment="1" applyProtection="1">
      <alignment horizontal="center" vertical="center" wrapText="1"/>
      <protection/>
    </xf>
    <xf numFmtId="0" fontId="9" fillId="16" borderId="22" xfId="0" applyFont="1" applyFill="1" applyBorder="1" applyAlignment="1" applyProtection="1">
      <alignment horizontal="center" vertical="center" wrapText="1"/>
      <protection/>
    </xf>
    <xf numFmtId="0" fontId="9" fillId="16" borderId="23" xfId="0" applyFont="1" applyFill="1" applyBorder="1" applyAlignment="1" applyProtection="1">
      <alignment horizontal="center" vertical="center" wrapText="1"/>
      <protection/>
    </xf>
    <xf numFmtId="192" fontId="9" fillId="16" borderId="24" xfId="0" applyNumberFormat="1" applyFont="1" applyFill="1" applyBorder="1" applyAlignment="1" applyProtection="1">
      <alignment horizontal="center"/>
      <protection/>
    </xf>
    <xf numFmtId="192" fontId="9" fillId="16" borderId="14" xfId="0" applyNumberFormat="1" applyFont="1" applyFill="1" applyBorder="1" applyAlignment="1" applyProtection="1">
      <alignment horizontal="center"/>
      <protection/>
    </xf>
    <xf numFmtId="0" fontId="21" fillId="16" borderId="21" xfId="0" applyFont="1" applyFill="1" applyBorder="1" applyAlignment="1" applyProtection="1">
      <alignment horizontal="center" vertical="center" wrapText="1"/>
      <protection/>
    </xf>
    <xf numFmtId="0" fontId="21" fillId="16" borderId="22" xfId="0" applyFont="1" applyFill="1" applyBorder="1" applyAlignment="1" applyProtection="1">
      <alignment horizontal="center" vertical="center" wrapText="1"/>
      <protection/>
    </xf>
    <xf numFmtId="0" fontId="21" fillId="16" borderId="23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Check Cell" xfId="51"/>
    <cellStyle name="Input" xfId="52"/>
    <cellStyle name="Linked Cell" xfId="53"/>
    <cellStyle name="Currency" xfId="54"/>
    <cellStyle name="Currency [0]" xfId="55"/>
    <cellStyle name="Neutral" xfId="56"/>
    <cellStyle name="Normal_cover fs company 2003" xfId="57"/>
    <cellStyle name="Note" xfId="58"/>
    <cellStyle name="Output" xfId="59"/>
    <cellStyle name="Percent" xfId="60"/>
    <cellStyle name="Followed Hyperlink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0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87" width="2.00390625" style="2" customWidth="1"/>
    <col min="88" max="16384" width="9.140625" style="2" customWidth="1"/>
  </cols>
  <sheetData>
    <row r="1" spans="1:43" ht="12.75" customHeight="1">
      <c r="A1" s="214" t="s">
        <v>854</v>
      </c>
      <c r="B1" s="197"/>
      <c r="C1" s="197"/>
      <c r="D1" s="197"/>
      <c r="E1" s="197"/>
      <c r="F1" s="197"/>
      <c r="G1" s="197"/>
      <c r="H1" s="198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199" t="s">
        <v>856</v>
      </c>
    </row>
    <row r="2" ht="11.25">
      <c r="AQ2" s="199" t="s">
        <v>857</v>
      </c>
    </row>
    <row r="8" spans="1:43" ht="15">
      <c r="A8" s="259" t="s">
        <v>388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</row>
    <row r="9" spans="1:43" ht="10.5">
      <c r="A9" s="260" t="s">
        <v>97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</row>
    <row r="10" spans="1:43" ht="10.5">
      <c r="A10" s="251" t="s">
        <v>906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</row>
    <row r="11" spans="1:43" ht="10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10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5:16" ht="11.25">
      <c r="O13" s="20"/>
      <c r="P13" s="10"/>
    </row>
    <row r="14" spans="9:15" ht="11.25">
      <c r="I14" s="1"/>
      <c r="O14" s="9"/>
    </row>
    <row r="15" spans="15:42" ht="11.25">
      <c r="O15" s="10"/>
      <c r="AB15" s="1" t="s">
        <v>860</v>
      </c>
      <c r="AK15" s="1" t="s">
        <v>860</v>
      </c>
      <c r="AM15" s="20"/>
      <c r="AN15" s="10"/>
      <c r="AO15" s="20"/>
      <c r="AP15" s="10"/>
    </row>
    <row r="16" spans="39:42" ht="10.5">
      <c r="AM16" s="9"/>
      <c r="AN16" s="9"/>
      <c r="AO16" s="9"/>
      <c r="AP16" s="9"/>
    </row>
    <row r="17" spans="9:42" ht="11.25">
      <c r="I17" s="1"/>
      <c r="AB17" s="238"/>
      <c r="AC17" s="239" t="s">
        <v>861</v>
      </c>
      <c r="AK17" s="238"/>
      <c r="AL17" s="239" t="s">
        <v>862</v>
      </c>
      <c r="AM17" s="10"/>
      <c r="AN17" s="10"/>
      <c r="AO17" s="10"/>
      <c r="AP17" s="10"/>
    </row>
    <row r="18" spans="28:42" ht="11.25">
      <c r="AB18" s="6"/>
      <c r="AC18" s="239" t="s">
        <v>863</v>
      </c>
      <c r="AK18" s="240"/>
      <c r="AL18" s="239" t="s">
        <v>864</v>
      </c>
      <c r="AM18" s="9"/>
      <c r="AN18" s="9"/>
      <c r="AO18" s="9"/>
      <c r="AP18" s="9"/>
    </row>
    <row r="19" ht="10.5">
      <c r="AB19" s="9"/>
    </row>
    <row r="20" spans="27:42" ht="11.25">
      <c r="AA20" s="20"/>
      <c r="AB20" s="10"/>
      <c r="AC20" s="9"/>
      <c r="AP20" s="241" t="s">
        <v>865</v>
      </c>
    </row>
    <row r="21" ht="11.25">
      <c r="Z21" s="1"/>
    </row>
    <row r="22" spans="27:38" ht="11.25">
      <c r="AA22" s="9"/>
      <c r="AB22" s="190"/>
      <c r="AC22" s="10"/>
      <c r="AD22" s="10"/>
      <c r="AE22" s="10"/>
      <c r="AF22" s="10"/>
      <c r="AG22" s="10"/>
      <c r="AH22" s="10"/>
      <c r="AI22" s="10"/>
      <c r="AJ22" s="10"/>
      <c r="AK22" s="9"/>
      <c r="AL22" s="190"/>
    </row>
    <row r="23" spans="1:40" ht="11.25">
      <c r="A23" s="19" t="s">
        <v>546</v>
      </c>
      <c r="B23" s="1"/>
      <c r="C23" s="1"/>
      <c r="D23" s="1"/>
      <c r="E23" s="1"/>
      <c r="F23" s="1"/>
      <c r="G23" s="1"/>
      <c r="H23" s="1"/>
      <c r="AD23" s="9"/>
      <c r="AE23" s="190"/>
      <c r="AF23" s="10"/>
      <c r="AK23" s="1" t="s">
        <v>733</v>
      </c>
      <c r="AN23" s="1" t="s">
        <v>734</v>
      </c>
    </row>
    <row r="24" spans="1:45" ht="11.25">
      <c r="A24" s="11">
        <v>2</v>
      </c>
      <c r="B24" s="11">
        <v>0</v>
      </c>
      <c r="C24" s="11">
        <v>2</v>
      </c>
      <c r="D24" s="11">
        <v>0</v>
      </c>
      <c r="E24" s="11">
        <v>4</v>
      </c>
      <c r="F24" s="11">
        <v>4</v>
      </c>
      <c r="G24" s="11">
        <v>8</v>
      </c>
      <c r="H24" s="11">
        <v>5</v>
      </c>
      <c r="I24" s="6">
        <v>6</v>
      </c>
      <c r="J24" s="6">
        <v>2</v>
      </c>
      <c r="K24" s="1"/>
      <c r="M24" s="10"/>
      <c r="N24" s="20"/>
      <c r="O24" s="10"/>
      <c r="P24" s="10"/>
      <c r="Q24" s="10"/>
      <c r="R24" s="10"/>
      <c r="S24" s="10"/>
      <c r="T24" s="10"/>
      <c r="U24" s="10"/>
      <c r="V24" s="10"/>
      <c r="Z24" s="20"/>
      <c r="AI24" s="1" t="s">
        <v>735</v>
      </c>
      <c r="AK24" s="6">
        <v>0</v>
      </c>
      <c r="AL24" s="6">
        <v>1</v>
      </c>
      <c r="AM24" s="7"/>
      <c r="AN24" s="6">
        <v>2</v>
      </c>
      <c r="AO24" s="6">
        <v>0</v>
      </c>
      <c r="AP24" s="6">
        <v>1</v>
      </c>
      <c r="AQ24" s="6">
        <v>0</v>
      </c>
      <c r="AR24" s="10"/>
      <c r="AS24" s="10"/>
    </row>
    <row r="25" spans="11:45" ht="11.25">
      <c r="K25" s="5"/>
      <c r="AA25" s="9"/>
      <c r="AB25" s="226" t="s">
        <v>736</v>
      </c>
      <c r="AR25" s="10"/>
      <c r="AS25" s="10"/>
    </row>
    <row r="26" spans="1:45" ht="11.25">
      <c r="A26" s="19" t="s">
        <v>390</v>
      </c>
      <c r="B26" s="1"/>
      <c r="C26" s="1"/>
      <c r="D26" s="1"/>
      <c r="E26" s="1"/>
      <c r="F26" s="1"/>
      <c r="G26" s="1"/>
      <c r="H26" s="1"/>
      <c r="I26" s="1"/>
      <c r="J26" s="1"/>
      <c r="K26" s="5"/>
      <c r="AA26" s="10"/>
      <c r="AG26" s="1"/>
      <c r="AH26" s="1"/>
      <c r="AI26" s="1" t="s">
        <v>389</v>
      </c>
      <c r="AJ26" s="1"/>
      <c r="AK26" s="6">
        <v>1</v>
      </c>
      <c r="AL26" s="6">
        <v>2</v>
      </c>
      <c r="AM26" s="7"/>
      <c r="AN26" s="6">
        <v>2</v>
      </c>
      <c r="AO26" s="6">
        <v>0</v>
      </c>
      <c r="AP26" s="6">
        <v>1</v>
      </c>
      <c r="AQ26" s="6">
        <v>0</v>
      </c>
      <c r="AR26" s="10"/>
      <c r="AS26" s="10"/>
    </row>
    <row r="27" spans="1:45" s="1" customFormat="1" ht="11.25">
      <c r="A27" s="11">
        <v>3</v>
      </c>
      <c r="B27" s="11">
        <v>1</v>
      </c>
      <c r="C27" s="11">
        <v>5</v>
      </c>
      <c r="D27" s="11">
        <v>6</v>
      </c>
      <c r="E27" s="11">
        <v>1</v>
      </c>
      <c r="F27" s="11">
        <v>8</v>
      </c>
      <c r="G27" s="11">
        <v>7</v>
      </c>
      <c r="H27" s="11">
        <v>0</v>
      </c>
      <c r="I27" s="5"/>
      <c r="J27" s="5"/>
      <c r="K27" s="5"/>
      <c r="AA27" s="10"/>
      <c r="AB27" s="2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20"/>
      <c r="AS27" s="20"/>
    </row>
    <row r="28" spans="27:45" s="5" customFormat="1" ht="11.25">
      <c r="AA28" s="9"/>
      <c r="AB28" s="226" t="s">
        <v>737</v>
      </c>
      <c r="AF28" s="225"/>
      <c r="AH28" s="10"/>
      <c r="AI28" s="1" t="s">
        <v>735</v>
      </c>
      <c r="AJ28" s="2"/>
      <c r="AK28" s="6">
        <v>0</v>
      </c>
      <c r="AL28" s="6">
        <v>1</v>
      </c>
      <c r="AM28" s="7"/>
      <c r="AN28" s="6">
        <v>2</v>
      </c>
      <c r="AO28" s="6">
        <v>0</v>
      </c>
      <c r="AP28" s="6">
        <v>0</v>
      </c>
      <c r="AQ28" s="6">
        <v>9</v>
      </c>
      <c r="AR28" s="8"/>
      <c r="AS28" s="8"/>
    </row>
    <row r="29" spans="1:45" s="5" customFormat="1" ht="11.25">
      <c r="A29" s="19" t="s">
        <v>731</v>
      </c>
      <c r="B29" s="1"/>
      <c r="C29" s="1"/>
      <c r="D29" s="1"/>
      <c r="E29" s="1"/>
      <c r="F29" s="1"/>
      <c r="G29" s="1"/>
      <c r="H29" s="1"/>
      <c r="M29" s="10"/>
      <c r="N29" s="9"/>
      <c r="O29" s="193"/>
      <c r="P29" s="10"/>
      <c r="Q29" s="10"/>
      <c r="R29" s="10"/>
      <c r="S29" s="10"/>
      <c r="T29" s="10"/>
      <c r="U29" s="10"/>
      <c r="V29" s="10"/>
      <c r="Z29" s="10"/>
      <c r="AA29" s="2"/>
      <c r="AB29" s="226" t="s">
        <v>738</v>
      </c>
      <c r="AD29" s="193"/>
      <c r="AE29" s="10"/>
      <c r="AF29" s="10"/>
      <c r="AG29" s="10"/>
      <c r="AH29" s="10"/>
      <c r="AI29" s="2"/>
      <c r="AJ29" s="2"/>
      <c r="AK29" s="2"/>
      <c r="AL29" s="2"/>
      <c r="AM29" s="2"/>
      <c r="AN29" s="2"/>
      <c r="AO29" s="2"/>
      <c r="AP29" s="2"/>
      <c r="AQ29" s="2"/>
      <c r="AR29" s="8"/>
      <c r="AS29" s="8"/>
    </row>
    <row r="30" spans="1:45" s="5" customFormat="1" ht="11.25">
      <c r="A30" s="11" t="s">
        <v>412</v>
      </c>
      <c r="B30" s="11" t="s">
        <v>412</v>
      </c>
      <c r="C30" s="223" t="s">
        <v>732</v>
      </c>
      <c r="D30" s="11" t="s">
        <v>412</v>
      </c>
      <c r="E30" s="11" t="s">
        <v>412</v>
      </c>
      <c r="F30" s="223" t="s">
        <v>732</v>
      </c>
      <c r="G30" s="11" t="s">
        <v>412</v>
      </c>
      <c r="H30" s="222" t="s">
        <v>412</v>
      </c>
      <c r="M30" s="20"/>
      <c r="N30" s="10"/>
      <c r="O30" s="10"/>
      <c r="P30" s="10"/>
      <c r="Q30" s="10"/>
      <c r="R30" s="10"/>
      <c r="S30" s="10"/>
      <c r="T30" s="10"/>
      <c r="U30" s="10"/>
      <c r="V30" s="10"/>
      <c r="Z30" s="9"/>
      <c r="AA30" s="2"/>
      <c r="AB30" s="226" t="s">
        <v>416</v>
      </c>
      <c r="AD30" s="10"/>
      <c r="AE30" s="10"/>
      <c r="AF30" s="10"/>
      <c r="AG30" s="192"/>
      <c r="AH30" s="192"/>
      <c r="AI30" s="1" t="s">
        <v>389</v>
      </c>
      <c r="AJ30" s="1"/>
      <c r="AK30" s="6">
        <v>1</v>
      </c>
      <c r="AL30" s="6">
        <v>2</v>
      </c>
      <c r="AM30" s="7"/>
      <c r="AN30" s="6">
        <v>2</v>
      </c>
      <c r="AO30" s="6">
        <v>0</v>
      </c>
      <c r="AP30" s="6">
        <v>0</v>
      </c>
      <c r="AQ30" s="6">
        <v>9</v>
      </c>
      <c r="AR30" s="8"/>
      <c r="AS30" s="8"/>
    </row>
    <row r="31" spans="1:45" s="5" customFormat="1" ht="10.5">
      <c r="A31" s="189"/>
      <c r="B31" s="189"/>
      <c r="C31" s="189"/>
      <c r="D31" s="189"/>
      <c r="E31" s="189"/>
      <c r="F31" s="189"/>
      <c r="G31" s="189"/>
      <c r="H31" s="189"/>
      <c r="AR31" s="8"/>
      <c r="AS31" s="8"/>
    </row>
    <row r="32" s="1" customFormat="1" ht="10.5">
      <c r="A32" s="19" t="s">
        <v>545</v>
      </c>
    </row>
    <row r="33" spans="1:43" s="5" customFormat="1" ht="10.5">
      <c r="A33" s="11" t="s">
        <v>84</v>
      </c>
      <c r="B33" s="11" t="s">
        <v>85</v>
      </c>
      <c r="C33" s="11" t="s">
        <v>86</v>
      </c>
      <c r="D33" s="11" t="s">
        <v>87</v>
      </c>
      <c r="E33" s="11" t="s">
        <v>88</v>
      </c>
      <c r="F33" s="11" t="s">
        <v>89</v>
      </c>
      <c r="G33" s="11" t="s">
        <v>412</v>
      </c>
      <c r="H33" s="11" t="s">
        <v>90</v>
      </c>
      <c r="I33" s="11" t="s">
        <v>91</v>
      </c>
      <c r="J33" s="11" t="s">
        <v>92</v>
      </c>
      <c r="K33" s="11" t="s">
        <v>147</v>
      </c>
      <c r="L33" s="11" t="s">
        <v>412</v>
      </c>
      <c r="M33" s="11" t="s">
        <v>147</v>
      </c>
      <c r="N33" s="11" t="s">
        <v>732</v>
      </c>
      <c r="O33" s="11" t="s">
        <v>93</v>
      </c>
      <c r="P33" s="11" t="s">
        <v>732</v>
      </c>
      <c r="Q33" s="11" t="s">
        <v>412</v>
      </c>
      <c r="R33" s="11" t="s">
        <v>412</v>
      </c>
      <c r="S33" s="11" t="s">
        <v>412</v>
      </c>
      <c r="T33" s="11" t="s">
        <v>412</v>
      </c>
      <c r="U33" s="11" t="s">
        <v>412</v>
      </c>
      <c r="V33" s="11" t="s">
        <v>412</v>
      </c>
      <c r="W33" s="11" t="s">
        <v>412</v>
      </c>
      <c r="X33" s="11" t="s">
        <v>412</v>
      </c>
      <c r="Y33" s="11" t="s">
        <v>412</v>
      </c>
      <c r="Z33" s="11" t="s">
        <v>412</v>
      </c>
      <c r="AA33" s="11" t="s">
        <v>412</v>
      </c>
      <c r="AB33" s="11" t="s">
        <v>412</v>
      </c>
      <c r="AC33" s="11" t="s">
        <v>412</v>
      </c>
      <c r="AD33" s="11" t="s">
        <v>412</v>
      </c>
      <c r="AE33" s="11" t="s">
        <v>412</v>
      </c>
      <c r="AF33" s="11" t="s">
        <v>412</v>
      </c>
      <c r="AG33" s="11" t="s">
        <v>412</v>
      </c>
      <c r="AH33" s="11" t="s">
        <v>412</v>
      </c>
      <c r="AI33" s="11" t="s">
        <v>412</v>
      </c>
      <c r="AJ33" s="11" t="s">
        <v>412</v>
      </c>
      <c r="AK33" s="11" t="s">
        <v>412</v>
      </c>
      <c r="AL33" s="11" t="s">
        <v>412</v>
      </c>
      <c r="AM33" s="11" t="s">
        <v>412</v>
      </c>
      <c r="AN33" s="11" t="s">
        <v>412</v>
      </c>
      <c r="AO33" s="11" t="s">
        <v>412</v>
      </c>
      <c r="AP33" s="11" t="s">
        <v>412</v>
      </c>
      <c r="AQ33" s="11" t="s">
        <v>412</v>
      </c>
    </row>
    <row r="34" spans="1:43" s="5" customFormat="1" ht="10.5">
      <c r="A34" s="11" t="s">
        <v>412</v>
      </c>
      <c r="B34" s="11" t="s">
        <v>412</v>
      </c>
      <c r="C34" s="11" t="s">
        <v>412</v>
      </c>
      <c r="D34" s="11" t="s">
        <v>412</v>
      </c>
      <c r="E34" s="11" t="s">
        <v>412</v>
      </c>
      <c r="F34" s="11" t="s">
        <v>412</v>
      </c>
      <c r="G34" s="11" t="s">
        <v>412</v>
      </c>
      <c r="H34" s="11" t="s">
        <v>412</v>
      </c>
      <c r="I34" s="11" t="s">
        <v>412</v>
      </c>
      <c r="J34" s="11" t="s">
        <v>412</v>
      </c>
      <c r="K34" s="11" t="s">
        <v>412</v>
      </c>
      <c r="L34" s="11" t="s">
        <v>412</v>
      </c>
      <c r="M34" s="11" t="s">
        <v>412</v>
      </c>
      <c r="N34" s="11" t="s">
        <v>412</v>
      </c>
      <c r="O34" s="11" t="s">
        <v>412</v>
      </c>
      <c r="P34" s="11" t="s">
        <v>412</v>
      </c>
      <c r="Q34" s="11" t="s">
        <v>412</v>
      </c>
      <c r="R34" s="11" t="s">
        <v>412</v>
      </c>
      <c r="S34" s="11" t="s">
        <v>412</v>
      </c>
      <c r="T34" s="11" t="s">
        <v>412</v>
      </c>
      <c r="U34" s="11" t="s">
        <v>412</v>
      </c>
      <c r="V34" s="11" t="s">
        <v>412</v>
      </c>
      <c r="W34" s="11" t="s">
        <v>412</v>
      </c>
      <c r="X34" s="11" t="s">
        <v>412</v>
      </c>
      <c r="Y34" s="11" t="s">
        <v>412</v>
      </c>
      <c r="Z34" s="11" t="s">
        <v>412</v>
      </c>
      <c r="AA34" s="11" t="s">
        <v>412</v>
      </c>
      <c r="AB34" s="11" t="s">
        <v>412</v>
      </c>
      <c r="AC34" s="11" t="s">
        <v>412</v>
      </c>
      <c r="AD34" s="11" t="s">
        <v>412</v>
      </c>
      <c r="AE34" s="11" t="s">
        <v>412</v>
      </c>
      <c r="AF34" s="11" t="s">
        <v>412</v>
      </c>
      <c r="AG34" s="11" t="s">
        <v>412</v>
      </c>
      <c r="AH34" s="11" t="s">
        <v>412</v>
      </c>
      <c r="AI34" s="11" t="s">
        <v>412</v>
      </c>
      <c r="AJ34" s="11" t="s">
        <v>412</v>
      </c>
      <c r="AK34" s="11" t="s">
        <v>412</v>
      </c>
      <c r="AL34" s="11" t="s">
        <v>412</v>
      </c>
      <c r="AM34" s="11" t="s">
        <v>412</v>
      </c>
      <c r="AN34" s="11" t="s">
        <v>412</v>
      </c>
      <c r="AO34" s="11" t="s">
        <v>412</v>
      </c>
      <c r="AP34" s="11" t="s">
        <v>412</v>
      </c>
      <c r="AQ34" s="11" t="s">
        <v>412</v>
      </c>
    </row>
    <row r="35" spans="1:43" s="5" customFormat="1" ht="10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="1" customFormat="1" ht="10.5">
      <c r="A36" s="19" t="s">
        <v>739</v>
      </c>
    </row>
    <row r="38" spans="1:36" s="1" customFormat="1" ht="10.5">
      <c r="A38" s="1" t="s">
        <v>740</v>
      </c>
      <c r="AJ38" s="1" t="s">
        <v>748</v>
      </c>
    </row>
    <row r="39" spans="1:43" s="5" customFormat="1" ht="10.5">
      <c r="A39" s="11" t="s">
        <v>90</v>
      </c>
      <c r="B39" s="11" t="s">
        <v>91</v>
      </c>
      <c r="C39" s="11" t="s">
        <v>92</v>
      </c>
      <c r="D39" s="11" t="s">
        <v>147</v>
      </c>
      <c r="E39" s="11" t="s">
        <v>412</v>
      </c>
      <c r="F39" s="11" t="s">
        <v>412</v>
      </c>
      <c r="G39" s="11" t="s">
        <v>412</v>
      </c>
      <c r="H39" s="11" t="s">
        <v>412</v>
      </c>
      <c r="I39" s="11" t="s">
        <v>412</v>
      </c>
      <c r="J39" s="11" t="s">
        <v>412</v>
      </c>
      <c r="K39" s="11" t="s">
        <v>412</v>
      </c>
      <c r="L39" s="11" t="s">
        <v>412</v>
      </c>
      <c r="M39" s="11" t="s">
        <v>412</v>
      </c>
      <c r="N39" s="11" t="s">
        <v>412</v>
      </c>
      <c r="O39" s="11" t="s">
        <v>412</v>
      </c>
      <c r="P39" s="11" t="s">
        <v>412</v>
      </c>
      <c r="Q39" s="11" t="s">
        <v>412</v>
      </c>
      <c r="R39" s="11" t="s">
        <v>412</v>
      </c>
      <c r="S39" s="11" t="s">
        <v>412</v>
      </c>
      <c r="T39" s="11" t="s">
        <v>412</v>
      </c>
      <c r="U39" s="11" t="s">
        <v>412</v>
      </c>
      <c r="V39" s="11" t="s">
        <v>412</v>
      </c>
      <c r="W39" s="11" t="s">
        <v>412</v>
      </c>
      <c r="X39" s="11" t="s">
        <v>412</v>
      </c>
      <c r="Y39" s="11" t="s">
        <v>412</v>
      </c>
      <c r="Z39" s="11" t="s">
        <v>412</v>
      </c>
      <c r="AA39" s="11" t="s">
        <v>412</v>
      </c>
      <c r="AB39" s="11" t="s">
        <v>412</v>
      </c>
      <c r="AC39" s="11" t="s">
        <v>412</v>
      </c>
      <c r="AD39" s="11" t="s">
        <v>412</v>
      </c>
      <c r="AE39" s="11" t="s">
        <v>412</v>
      </c>
      <c r="AF39" s="11" t="s">
        <v>412</v>
      </c>
      <c r="AG39" s="11" t="s">
        <v>412</v>
      </c>
      <c r="AH39" s="11" t="s">
        <v>412</v>
      </c>
      <c r="AI39" s="189" t="s">
        <v>412</v>
      </c>
      <c r="AJ39" s="11" t="s">
        <v>412</v>
      </c>
      <c r="AK39" s="11" t="s">
        <v>412</v>
      </c>
      <c r="AL39" s="11" t="s">
        <v>412</v>
      </c>
      <c r="AM39" s="11" t="s">
        <v>412</v>
      </c>
      <c r="AN39" s="11" t="s">
        <v>412</v>
      </c>
      <c r="AO39" s="11" t="s">
        <v>412</v>
      </c>
      <c r="AP39" s="11" t="s">
        <v>412</v>
      </c>
      <c r="AQ39" s="11" t="s">
        <v>412</v>
      </c>
    </row>
    <row r="41" spans="1:8" s="1" customFormat="1" ht="10.5">
      <c r="A41" s="1" t="s">
        <v>391</v>
      </c>
      <c r="H41" s="1" t="s">
        <v>109</v>
      </c>
    </row>
    <row r="42" spans="1:43" s="5" customFormat="1" ht="10.5">
      <c r="A42" s="11">
        <v>0</v>
      </c>
      <c r="B42" s="11">
        <v>1</v>
      </c>
      <c r="C42" s="11">
        <v>5</v>
      </c>
      <c r="D42" s="11">
        <v>0</v>
      </c>
      <c r="E42" s="11">
        <v>1</v>
      </c>
      <c r="H42" s="11" t="s">
        <v>94</v>
      </c>
      <c r="I42" s="11" t="s">
        <v>147</v>
      </c>
      <c r="J42" s="11" t="s">
        <v>92</v>
      </c>
      <c r="K42" s="11" t="s">
        <v>95</v>
      </c>
      <c r="L42" s="11" t="s">
        <v>149</v>
      </c>
      <c r="M42" s="11" t="s">
        <v>412</v>
      </c>
      <c r="N42" s="11" t="s">
        <v>412</v>
      </c>
      <c r="O42" s="11" t="s">
        <v>412</v>
      </c>
      <c r="P42" s="11" t="s">
        <v>412</v>
      </c>
      <c r="Q42" s="11" t="s">
        <v>412</v>
      </c>
      <c r="R42" s="11" t="s">
        <v>412</v>
      </c>
      <c r="S42" s="11" t="s">
        <v>412</v>
      </c>
      <c r="T42" s="11" t="s">
        <v>412</v>
      </c>
      <c r="U42" s="11" t="s">
        <v>412</v>
      </c>
      <c r="V42" s="11" t="s">
        <v>412</v>
      </c>
      <c r="W42" s="11" t="s">
        <v>412</v>
      </c>
      <c r="X42" s="11" t="s">
        <v>412</v>
      </c>
      <c r="Y42" s="11" t="s">
        <v>412</v>
      </c>
      <c r="Z42" s="11" t="s">
        <v>412</v>
      </c>
      <c r="AA42" s="11" t="s">
        <v>412</v>
      </c>
      <c r="AB42" s="11" t="s">
        <v>412</v>
      </c>
      <c r="AC42" s="11" t="s">
        <v>412</v>
      </c>
      <c r="AD42" s="11" t="s">
        <v>412</v>
      </c>
      <c r="AE42" s="11" t="s">
        <v>412</v>
      </c>
      <c r="AF42" s="11" t="s">
        <v>412</v>
      </c>
      <c r="AG42" s="11" t="s">
        <v>412</v>
      </c>
      <c r="AH42" s="11" t="s">
        <v>412</v>
      </c>
      <c r="AI42" s="11" t="s">
        <v>412</v>
      </c>
      <c r="AJ42" s="11" t="s">
        <v>412</v>
      </c>
      <c r="AK42" s="11" t="s">
        <v>412</v>
      </c>
      <c r="AL42" s="11" t="s">
        <v>412</v>
      </c>
      <c r="AM42" s="11" t="s">
        <v>412</v>
      </c>
      <c r="AN42" s="11" t="s">
        <v>412</v>
      </c>
      <c r="AO42" s="11" t="s">
        <v>412</v>
      </c>
      <c r="AP42" s="11" t="s">
        <v>412</v>
      </c>
      <c r="AQ42" s="11" t="s">
        <v>412</v>
      </c>
    </row>
    <row r="44" spans="1:43" s="1" customFormat="1" ht="10.5">
      <c r="A44" s="1" t="s">
        <v>392</v>
      </c>
      <c r="O44" s="1" t="s">
        <v>393</v>
      </c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43" s="5" customFormat="1" ht="10.5">
      <c r="A45" s="11">
        <v>0</v>
      </c>
      <c r="B45" s="11">
        <v>4</v>
      </c>
      <c r="C45" s="11">
        <v>1</v>
      </c>
      <c r="D45" s="11" t="s">
        <v>412</v>
      </c>
      <c r="E45" s="223" t="s">
        <v>741</v>
      </c>
      <c r="F45" s="11">
        <v>5</v>
      </c>
      <c r="G45" s="11">
        <v>4</v>
      </c>
      <c r="H45" s="11">
        <v>2</v>
      </c>
      <c r="I45" s="11">
        <v>3</v>
      </c>
      <c r="J45" s="11">
        <v>5</v>
      </c>
      <c r="K45" s="11">
        <v>9</v>
      </c>
      <c r="L45" s="11">
        <v>4</v>
      </c>
      <c r="M45" s="11" t="s">
        <v>412</v>
      </c>
      <c r="N45" s="189" t="s">
        <v>412</v>
      </c>
      <c r="O45" s="11">
        <v>0</v>
      </c>
      <c r="P45" s="11">
        <v>4</v>
      </c>
      <c r="Q45" s="11">
        <v>1</v>
      </c>
      <c r="R45" s="11" t="s">
        <v>412</v>
      </c>
      <c r="S45" s="223" t="s">
        <v>741</v>
      </c>
      <c r="T45" s="11">
        <v>5</v>
      </c>
      <c r="U45" s="11">
        <v>4</v>
      </c>
      <c r="V45" s="11">
        <v>2</v>
      </c>
      <c r="W45" s="11">
        <v>2</v>
      </c>
      <c r="X45" s="11">
        <v>3</v>
      </c>
      <c r="Y45" s="11">
        <v>1</v>
      </c>
      <c r="Z45" s="11">
        <v>0</v>
      </c>
      <c r="AA45" s="11" t="s">
        <v>412</v>
      </c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</row>
    <row r="47" s="1" customFormat="1" ht="10.5">
      <c r="A47" s="1" t="s">
        <v>742</v>
      </c>
    </row>
    <row r="48" spans="1:43" ht="10.5">
      <c r="A48" s="11" t="s">
        <v>412</v>
      </c>
      <c r="B48" s="11" t="s">
        <v>412</v>
      </c>
      <c r="C48" s="11" t="s">
        <v>412</v>
      </c>
      <c r="D48" s="11" t="s">
        <v>412</v>
      </c>
      <c r="E48" s="11" t="s">
        <v>412</v>
      </c>
      <c r="F48" s="11" t="s">
        <v>412</v>
      </c>
      <c r="G48" s="11" t="s">
        <v>412</v>
      </c>
      <c r="H48" s="11" t="s">
        <v>412</v>
      </c>
      <c r="I48" s="11" t="s">
        <v>412</v>
      </c>
      <c r="J48" s="11" t="s">
        <v>412</v>
      </c>
      <c r="K48" s="11" t="s">
        <v>412</v>
      </c>
      <c r="L48" s="11" t="s">
        <v>412</v>
      </c>
      <c r="M48" s="11" t="s">
        <v>412</v>
      </c>
      <c r="N48" s="11" t="s">
        <v>412</v>
      </c>
      <c r="O48" s="11" t="s">
        <v>412</v>
      </c>
      <c r="P48" s="11" t="s">
        <v>412</v>
      </c>
      <c r="Q48" s="11" t="s">
        <v>412</v>
      </c>
      <c r="R48" s="11" t="s">
        <v>412</v>
      </c>
      <c r="S48" s="11" t="s">
        <v>412</v>
      </c>
      <c r="T48" s="11" t="s">
        <v>412</v>
      </c>
      <c r="U48" s="11" t="s">
        <v>412</v>
      </c>
      <c r="V48" s="11" t="s">
        <v>412</v>
      </c>
      <c r="W48" s="11" t="s">
        <v>412</v>
      </c>
      <c r="X48" s="11" t="s">
        <v>412</v>
      </c>
      <c r="Y48" s="11" t="s">
        <v>412</v>
      </c>
      <c r="Z48" s="11" t="s">
        <v>412</v>
      </c>
      <c r="AA48" s="11" t="s">
        <v>412</v>
      </c>
      <c r="AB48" s="11" t="s">
        <v>412</v>
      </c>
      <c r="AC48" s="11" t="s">
        <v>412</v>
      </c>
      <c r="AD48" s="11" t="s">
        <v>412</v>
      </c>
      <c r="AE48" s="11" t="s">
        <v>412</v>
      </c>
      <c r="AF48" s="11" t="s">
        <v>412</v>
      </c>
      <c r="AG48" s="11" t="s">
        <v>412</v>
      </c>
      <c r="AH48" s="11" t="s">
        <v>412</v>
      </c>
      <c r="AI48" s="11" t="s">
        <v>412</v>
      </c>
      <c r="AJ48" s="11" t="s">
        <v>412</v>
      </c>
      <c r="AK48" s="11" t="s">
        <v>412</v>
      </c>
      <c r="AL48" s="11" t="s">
        <v>412</v>
      </c>
      <c r="AM48" s="11" t="s">
        <v>412</v>
      </c>
      <c r="AN48" s="11" t="s">
        <v>412</v>
      </c>
      <c r="AO48" s="11" t="s">
        <v>412</v>
      </c>
      <c r="AP48" s="11" t="s">
        <v>412</v>
      </c>
      <c r="AQ48" s="11" t="s">
        <v>412</v>
      </c>
    </row>
    <row r="51" spans="1:43" ht="11.25" customHeight="1">
      <c r="A51" s="30" t="s">
        <v>394</v>
      </c>
      <c r="B51" s="23"/>
      <c r="C51" s="23"/>
      <c r="D51" s="23"/>
      <c r="E51" s="23"/>
      <c r="F51" s="23"/>
      <c r="G51" s="23"/>
      <c r="H51" s="23"/>
      <c r="I51" s="31"/>
      <c r="J51" s="252" t="s">
        <v>396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2"/>
      <c r="V51" s="252" t="s">
        <v>395</v>
      </c>
      <c r="W51" s="261"/>
      <c r="X51" s="261"/>
      <c r="Y51" s="261"/>
      <c r="Z51" s="261"/>
      <c r="AA51" s="261"/>
      <c r="AB51" s="261"/>
      <c r="AC51" s="261"/>
      <c r="AD51" s="261"/>
      <c r="AE51" s="261"/>
      <c r="AF51" s="262"/>
      <c r="AG51" s="252" t="s">
        <v>397</v>
      </c>
      <c r="AH51" s="261"/>
      <c r="AI51" s="261"/>
      <c r="AJ51" s="261"/>
      <c r="AK51" s="261"/>
      <c r="AL51" s="261"/>
      <c r="AM51" s="261"/>
      <c r="AN51" s="261"/>
      <c r="AO51" s="261"/>
      <c r="AP51" s="261"/>
      <c r="AQ51" s="262"/>
    </row>
    <row r="52" spans="1:43" ht="10.5">
      <c r="A52" s="24"/>
      <c r="B52" s="22"/>
      <c r="C52" s="22"/>
      <c r="D52" s="22"/>
      <c r="E52" s="22"/>
      <c r="F52" s="22"/>
      <c r="G52" s="22"/>
      <c r="H52" s="22"/>
      <c r="I52" s="32"/>
      <c r="J52" s="263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5"/>
      <c r="V52" s="263"/>
      <c r="W52" s="264"/>
      <c r="X52" s="264"/>
      <c r="Y52" s="264"/>
      <c r="Z52" s="264"/>
      <c r="AA52" s="264"/>
      <c r="AB52" s="264"/>
      <c r="AC52" s="264"/>
      <c r="AD52" s="264"/>
      <c r="AE52" s="264"/>
      <c r="AF52" s="265"/>
      <c r="AG52" s="263"/>
      <c r="AH52" s="264"/>
      <c r="AI52" s="264"/>
      <c r="AJ52" s="264"/>
      <c r="AK52" s="264"/>
      <c r="AL52" s="264"/>
      <c r="AM52" s="264"/>
      <c r="AN52" s="264"/>
      <c r="AO52" s="264"/>
      <c r="AP52" s="264"/>
      <c r="AQ52" s="265"/>
    </row>
    <row r="53" spans="1:43" s="12" customFormat="1" ht="10.5">
      <c r="A53" s="178" t="s">
        <v>412</v>
      </c>
      <c r="B53" s="179"/>
      <c r="C53" s="179"/>
      <c r="D53" s="179"/>
      <c r="E53" s="179"/>
      <c r="F53" s="179"/>
      <c r="G53" s="179"/>
      <c r="H53" s="179"/>
      <c r="I53" s="180"/>
      <c r="J53" s="263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5"/>
      <c r="V53" s="263"/>
      <c r="W53" s="264"/>
      <c r="X53" s="264"/>
      <c r="Y53" s="264"/>
      <c r="Z53" s="264"/>
      <c r="AA53" s="264"/>
      <c r="AB53" s="264"/>
      <c r="AC53" s="264"/>
      <c r="AD53" s="264"/>
      <c r="AE53" s="264"/>
      <c r="AF53" s="265"/>
      <c r="AG53" s="263"/>
      <c r="AH53" s="264"/>
      <c r="AI53" s="264"/>
      <c r="AJ53" s="264"/>
      <c r="AK53" s="264"/>
      <c r="AL53" s="264"/>
      <c r="AM53" s="264"/>
      <c r="AN53" s="264"/>
      <c r="AO53" s="264"/>
      <c r="AP53" s="264"/>
      <c r="AQ53" s="265"/>
    </row>
    <row r="54" spans="1:43" s="12" customFormat="1" ht="10.5">
      <c r="A54" s="266" t="s">
        <v>412</v>
      </c>
      <c r="B54" s="267"/>
      <c r="C54" s="267"/>
      <c r="D54" s="267"/>
      <c r="E54" s="267"/>
      <c r="F54" s="267"/>
      <c r="G54" s="267"/>
      <c r="H54" s="267"/>
      <c r="I54" s="268"/>
      <c r="J54" s="263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5"/>
      <c r="V54" s="263"/>
      <c r="W54" s="264"/>
      <c r="X54" s="264"/>
      <c r="Y54" s="264"/>
      <c r="Z54" s="264"/>
      <c r="AA54" s="264"/>
      <c r="AB54" s="264"/>
      <c r="AC54" s="264"/>
      <c r="AD54" s="264"/>
      <c r="AE54" s="264"/>
      <c r="AF54" s="265"/>
      <c r="AG54" s="263"/>
      <c r="AH54" s="264"/>
      <c r="AI54" s="264"/>
      <c r="AJ54" s="264"/>
      <c r="AK54" s="264"/>
      <c r="AL54" s="264"/>
      <c r="AM54" s="264"/>
      <c r="AN54" s="264"/>
      <c r="AO54" s="264"/>
      <c r="AP54" s="264"/>
      <c r="AQ54" s="265"/>
    </row>
    <row r="55" spans="1:43" s="12" customFormat="1" ht="10.5">
      <c r="A55" s="235"/>
      <c r="B55" s="25"/>
      <c r="C55" s="25"/>
      <c r="D55" s="25"/>
      <c r="E55" s="25"/>
      <c r="F55" s="25"/>
      <c r="G55" s="25"/>
      <c r="H55" s="25"/>
      <c r="I55" s="2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7"/>
      <c r="V55" s="13"/>
      <c r="W55" s="14"/>
      <c r="X55" s="14"/>
      <c r="Y55" s="14"/>
      <c r="Z55" s="14"/>
      <c r="AA55" s="14"/>
      <c r="AB55" s="14"/>
      <c r="AC55" s="14"/>
      <c r="AD55" s="14"/>
      <c r="AE55" s="14"/>
      <c r="AF55" s="15"/>
      <c r="AG55" s="13"/>
      <c r="AH55" s="14"/>
      <c r="AI55" s="14"/>
      <c r="AJ55" s="14"/>
      <c r="AK55" s="14"/>
      <c r="AL55" s="14"/>
      <c r="AM55" s="14"/>
      <c r="AN55" s="14"/>
      <c r="AO55" s="14"/>
      <c r="AP55" s="14"/>
      <c r="AQ55" s="15"/>
    </row>
    <row r="56" spans="1:43" s="12" customFormat="1" ht="11.25">
      <c r="A56" s="244" t="s">
        <v>866</v>
      </c>
      <c r="B56" s="245"/>
      <c r="C56" s="245"/>
      <c r="D56" s="245"/>
      <c r="E56" s="245"/>
      <c r="F56" s="245"/>
      <c r="G56" s="245"/>
      <c r="H56" s="245"/>
      <c r="I56" s="246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5"/>
      <c r="V56" s="13"/>
      <c r="W56" s="14"/>
      <c r="X56" s="14"/>
      <c r="Y56" s="14"/>
      <c r="Z56" s="14"/>
      <c r="AA56" s="14"/>
      <c r="AB56" s="14"/>
      <c r="AC56" s="14"/>
      <c r="AD56" s="14"/>
      <c r="AE56" s="14"/>
      <c r="AF56" s="15"/>
      <c r="AG56" s="13"/>
      <c r="AH56" s="14"/>
      <c r="AI56" s="14"/>
      <c r="AJ56" s="14"/>
      <c r="AK56" s="14"/>
      <c r="AL56" s="14"/>
      <c r="AM56" s="14"/>
      <c r="AN56" s="14"/>
      <c r="AO56" s="14"/>
      <c r="AP56" s="14"/>
      <c r="AQ56" s="15"/>
    </row>
    <row r="57" spans="1:43" s="12" customFormat="1" ht="11.25">
      <c r="A57" s="181"/>
      <c r="B57" s="33"/>
      <c r="C57" s="33"/>
      <c r="D57" s="33"/>
      <c r="E57" s="33"/>
      <c r="F57" s="33"/>
      <c r="G57" s="33"/>
      <c r="H57" s="33"/>
      <c r="I57" s="34"/>
      <c r="J57" s="256" t="s">
        <v>412</v>
      </c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8"/>
      <c r="V57" s="256" t="s">
        <v>412</v>
      </c>
      <c r="W57" s="257"/>
      <c r="X57" s="257"/>
      <c r="Y57" s="257"/>
      <c r="Z57" s="257"/>
      <c r="AA57" s="257"/>
      <c r="AB57" s="257"/>
      <c r="AC57" s="257"/>
      <c r="AD57" s="257"/>
      <c r="AE57" s="257"/>
      <c r="AF57" s="258"/>
      <c r="AG57" s="256" t="s">
        <v>412</v>
      </c>
      <c r="AH57" s="257"/>
      <c r="AI57" s="257"/>
      <c r="AJ57" s="257"/>
      <c r="AK57" s="257"/>
      <c r="AL57" s="257"/>
      <c r="AM57" s="257"/>
      <c r="AN57" s="257"/>
      <c r="AO57" s="257"/>
      <c r="AP57" s="257"/>
      <c r="AQ57" s="258"/>
    </row>
    <row r="58" spans="1:43" s="12" customFormat="1" ht="10.5">
      <c r="A58" s="178"/>
      <c r="B58" s="179"/>
      <c r="C58" s="179"/>
      <c r="D58" s="179"/>
      <c r="E58" s="179"/>
      <c r="F58" s="179"/>
      <c r="G58" s="179"/>
      <c r="H58" s="179"/>
      <c r="I58" s="180"/>
      <c r="J58" s="13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5"/>
      <c r="V58" s="13"/>
      <c r="W58" s="14"/>
      <c r="X58" s="14"/>
      <c r="Y58" s="14"/>
      <c r="Z58" s="14"/>
      <c r="AA58" s="14"/>
      <c r="AB58" s="14"/>
      <c r="AC58" s="14"/>
      <c r="AD58" s="14"/>
      <c r="AE58" s="14"/>
      <c r="AF58" s="15"/>
      <c r="AG58" s="13"/>
      <c r="AH58" s="14"/>
      <c r="AI58" s="14"/>
      <c r="AJ58" s="14"/>
      <c r="AK58" s="14"/>
      <c r="AL58" s="14"/>
      <c r="AM58" s="14"/>
      <c r="AN58" s="14"/>
      <c r="AO58" s="14"/>
      <c r="AP58" s="14"/>
      <c r="AQ58" s="15"/>
    </row>
    <row r="59" spans="1:43" s="12" customFormat="1" ht="10.5">
      <c r="A59" s="266" t="s">
        <v>412</v>
      </c>
      <c r="B59" s="267"/>
      <c r="C59" s="267"/>
      <c r="D59" s="267"/>
      <c r="E59" s="267"/>
      <c r="F59" s="267"/>
      <c r="G59" s="267"/>
      <c r="H59" s="267"/>
      <c r="I59" s="268"/>
      <c r="J59" s="13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5"/>
      <c r="V59" s="13"/>
      <c r="W59" s="14"/>
      <c r="X59" s="14"/>
      <c r="Y59" s="14"/>
      <c r="Z59" s="14"/>
      <c r="AA59" s="14"/>
      <c r="AB59" s="14"/>
      <c r="AC59" s="14"/>
      <c r="AD59" s="14"/>
      <c r="AE59" s="14"/>
      <c r="AF59" s="15"/>
      <c r="AG59" s="13"/>
      <c r="AH59" s="14"/>
      <c r="AI59" s="14"/>
      <c r="AJ59" s="14"/>
      <c r="AK59" s="14"/>
      <c r="AL59" s="14"/>
      <c r="AM59" s="14"/>
      <c r="AN59" s="14"/>
      <c r="AO59" s="14"/>
      <c r="AP59" s="14"/>
      <c r="AQ59" s="15"/>
    </row>
    <row r="60" spans="1:43" s="12" customFormat="1" ht="10.5">
      <c r="A60" s="27"/>
      <c r="B60" s="28"/>
      <c r="C60" s="28"/>
      <c r="D60" s="28"/>
      <c r="E60" s="28"/>
      <c r="F60" s="28"/>
      <c r="G60" s="28"/>
      <c r="H60" s="28"/>
      <c r="I60" s="21"/>
      <c r="J60" s="253" t="s">
        <v>412</v>
      </c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5"/>
      <c r="V60" s="253" t="s">
        <v>412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5"/>
      <c r="AG60" s="253" t="s">
        <v>412</v>
      </c>
      <c r="AH60" s="254"/>
      <c r="AI60" s="254"/>
      <c r="AJ60" s="254"/>
      <c r="AK60" s="254"/>
      <c r="AL60" s="254"/>
      <c r="AM60" s="254"/>
      <c r="AN60" s="254"/>
      <c r="AO60" s="254"/>
      <c r="AP60" s="254"/>
      <c r="AQ60" s="255"/>
    </row>
  </sheetData>
  <sheetProtection sheet="1"/>
  <mergeCells count="14">
    <mergeCell ref="A59:I59"/>
    <mergeCell ref="AG51:AQ54"/>
    <mergeCell ref="V51:AF54"/>
    <mergeCell ref="AG57:AQ57"/>
    <mergeCell ref="A8:AQ8"/>
    <mergeCell ref="A9:AQ9"/>
    <mergeCell ref="A10:AQ10"/>
    <mergeCell ref="J51:U54"/>
    <mergeCell ref="A54:I54"/>
    <mergeCell ref="V60:AF60"/>
    <mergeCell ref="AG60:AQ60"/>
    <mergeCell ref="J57:U57"/>
    <mergeCell ref="V57:AF57"/>
    <mergeCell ref="J60:U60"/>
  </mergeCells>
  <printOptions horizontalCentered="1" verticalCentered="1"/>
  <pageMargins left="0.7874015748031497" right="0.7874015748031497" top="0.5905511811023623" bottom="0.5905511811023623" header="0.3937007874015748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2"/>
  <sheetViews>
    <sheetView zoomScale="80" zoomScaleNormal="80" zoomScalePageLayoutView="0" workbookViewId="0" topLeftCell="A1">
      <selection activeCell="D1" sqref="D1"/>
    </sheetView>
  </sheetViews>
  <sheetFormatPr defaultColWidth="9.140625" defaultRowHeight="12.75"/>
  <cols>
    <col min="1" max="1" width="7.28125" style="75" customWidth="1"/>
    <col min="2" max="2" width="79.28125" style="137" customWidth="1"/>
    <col min="3" max="4" width="15.7109375" style="138" customWidth="1"/>
    <col min="5" max="16384" width="9.140625" style="75" customWidth="1"/>
  </cols>
  <sheetData>
    <row r="1" ht="14.25">
      <c r="A1" s="136" t="s">
        <v>685</v>
      </c>
    </row>
    <row r="2" ht="12.75">
      <c r="A2" s="119"/>
    </row>
    <row r="3" spans="1:4" s="167" customFormat="1" ht="11.25">
      <c r="A3" s="309" t="s">
        <v>605</v>
      </c>
      <c r="B3" s="304" t="s">
        <v>686</v>
      </c>
      <c r="C3" s="307" t="s">
        <v>888</v>
      </c>
      <c r="D3" s="308"/>
    </row>
    <row r="4" spans="1:4" s="167" customFormat="1" ht="11.25">
      <c r="A4" s="310"/>
      <c r="B4" s="305"/>
      <c r="C4" s="168" t="s">
        <v>60</v>
      </c>
      <c r="D4" s="168" t="s">
        <v>61</v>
      </c>
    </row>
    <row r="5" spans="1:4" s="167" customFormat="1" ht="11.25">
      <c r="A5" s="311"/>
      <c r="B5" s="306"/>
      <c r="C5" s="168" t="s">
        <v>38</v>
      </c>
      <c r="D5" s="168" t="s">
        <v>38</v>
      </c>
    </row>
    <row r="6" spans="1:4" s="119" customFormat="1" ht="12.75">
      <c r="A6" s="140"/>
      <c r="B6" s="141"/>
      <c r="C6" s="142"/>
      <c r="D6" s="143"/>
    </row>
    <row r="7" spans="1:4" s="119" customFormat="1" ht="12.75">
      <c r="A7" s="144" t="s">
        <v>687</v>
      </c>
      <c r="B7" s="145"/>
      <c r="C7" s="146"/>
      <c r="D7" s="139"/>
    </row>
    <row r="8" spans="1:4" s="119" customFormat="1" ht="12.75" customHeight="1">
      <c r="A8" s="147" t="s">
        <v>421</v>
      </c>
      <c r="B8" s="148" t="s">
        <v>6</v>
      </c>
      <c r="C8" s="162">
        <f>'cash flow sl '!C8</f>
        <v>370244</v>
      </c>
      <c r="D8" s="162">
        <f>'cash flow sl '!D8</f>
        <v>-64866.69</v>
      </c>
    </row>
    <row r="9" spans="1:4" ht="12.75" customHeight="1">
      <c r="A9" s="150" t="s">
        <v>417</v>
      </c>
      <c r="B9" s="151" t="s">
        <v>7</v>
      </c>
      <c r="C9" s="152">
        <f>'cash flow sl '!C9</f>
        <v>155441.44</v>
      </c>
      <c r="D9" s="152">
        <f>'cash flow sl '!D9</f>
        <v>217356.53</v>
      </c>
    </row>
    <row r="10" spans="1:4" ht="12.75" customHeight="1">
      <c r="A10" s="153"/>
      <c r="B10" s="154" t="s">
        <v>8</v>
      </c>
      <c r="C10" s="176">
        <f>'cash flow sl '!C10</f>
        <v>196062</v>
      </c>
      <c r="D10" s="176">
        <f>'cash flow sl '!D10</f>
        <v>237960.53</v>
      </c>
    </row>
    <row r="11" spans="1:4" ht="27.75" customHeight="1">
      <c r="A11" s="153"/>
      <c r="B11" s="154" t="s">
        <v>119</v>
      </c>
      <c r="C11" s="176">
        <f>'cash flow sl '!C11</f>
        <v>0</v>
      </c>
      <c r="D11" s="176">
        <f>'cash flow sl '!D11</f>
        <v>0</v>
      </c>
    </row>
    <row r="12" spans="1:4" ht="15">
      <c r="A12" s="153"/>
      <c r="B12" s="154" t="s">
        <v>569</v>
      </c>
      <c r="C12" s="176">
        <f>'cash flow sl '!C12</f>
        <v>0</v>
      </c>
      <c r="D12" s="176">
        <f>'cash flow sl '!D12</f>
        <v>0</v>
      </c>
    </row>
    <row r="13" spans="1:4" ht="12.75">
      <c r="A13" s="153"/>
      <c r="B13" s="154" t="s">
        <v>115</v>
      </c>
      <c r="C13" s="176">
        <f>'cash flow sl '!C13</f>
        <v>14569</v>
      </c>
      <c r="D13" s="176">
        <f>'cash flow sl '!D13</f>
        <v>-5880</v>
      </c>
    </row>
    <row r="14" spans="1:4" ht="12.75">
      <c r="A14" s="153"/>
      <c r="B14" s="154" t="s">
        <v>116</v>
      </c>
      <c r="C14" s="176">
        <f>'cash flow sl '!C14</f>
        <v>-22060</v>
      </c>
      <c r="D14" s="176">
        <f>'cash flow sl '!D14</f>
        <v>8214.010000000002</v>
      </c>
    </row>
    <row r="15" spans="1:4" ht="12.75">
      <c r="A15" s="153"/>
      <c r="B15" s="154" t="s">
        <v>724</v>
      </c>
      <c r="C15" s="176">
        <f>'cash flow sl '!C15</f>
        <v>-11393</v>
      </c>
      <c r="D15" s="176">
        <f>'cash flow sl '!D15</f>
        <v>-1806</v>
      </c>
    </row>
    <row r="16" spans="1:4" ht="12.75">
      <c r="A16" s="153"/>
      <c r="B16" s="154" t="s">
        <v>568</v>
      </c>
      <c r="C16" s="176">
        <f>'cash flow sl '!C16</f>
        <v>0</v>
      </c>
      <c r="D16" s="176">
        <f>'cash flow sl '!D16</f>
        <v>0</v>
      </c>
    </row>
    <row r="17" spans="1:4" ht="12.75">
      <c r="A17" s="153"/>
      <c r="B17" s="154" t="s">
        <v>9</v>
      </c>
      <c r="C17" s="176">
        <f>'cash flow sl '!C17</f>
        <v>0</v>
      </c>
      <c r="D17" s="176">
        <f>'cash flow sl '!D17</f>
        <v>0</v>
      </c>
    </row>
    <row r="18" spans="1:4" ht="12.75">
      <c r="A18" s="153"/>
      <c r="B18" s="154" t="s">
        <v>10</v>
      </c>
      <c r="C18" s="176">
        <f>'cash flow sl '!C18</f>
        <v>-23142</v>
      </c>
      <c r="D18" s="176">
        <f>'cash flow sl '!D18</f>
        <v>0</v>
      </c>
    </row>
    <row r="19" spans="1:4" ht="12.75">
      <c r="A19" s="153"/>
      <c r="B19" s="154" t="s">
        <v>11</v>
      </c>
      <c r="C19" s="176">
        <f>'cash flow sl '!C19</f>
        <v>1379.44</v>
      </c>
      <c r="D19" s="176">
        <f>'cash flow sl '!D19</f>
        <v>-20457</v>
      </c>
    </row>
    <row r="20" spans="1:4" ht="27.75" customHeight="1">
      <c r="A20" s="153"/>
      <c r="B20" s="154" t="s">
        <v>62</v>
      </c>
      <c r="C20" s="176">
        <f>'cash flow sl '!C20</f>
        <v>0</v>
      </c>
      <c r="D20" s="176">
        <f>'cash flow sl '!D20</f>
        <v>0</v>
      </c>
    </row>
    <row r="21" spans="1:4" ht="12.75" customHeight="1">
      <c r="A21" s="153"/>
      <c r="B21" s="183" t="s">
        <v>12</v>
      </c>
      <c r="C21" s="176">
        <f>'cash flow sl '!C21</f>
        <v>26</v>
      </c>
      <c r="D21" s="176">
        <f>'cash flow sl '!D21</f>
        <v>-675.01</v>
      </c>
    </row>
    <row r="22" spans="1:4" ht="12.75" customHeight="1">
      <c r="A22" s="150" t="s">
        <v>418</v>
      </c>
      <c r="B22" s="186" t="s">
        <v>582</v>
      </c>
      <c r="C22" s="152">
        <f>'cash flow sl '!C22</f>
        <v>-108316</v>
      </c>
      <c r="D22" s="152">
        <f>'cash flow sl '!D22</f>
        <v>61192.12999999998</v>
      </c>
    </row>
    <row r="23" spans="1:4" ht="12.75">
      <c r="A23" s="153"/>
      <c r="B23" s="154" t="s">
        <v>688</v>
      </c>
      <c r="C23" s="176">
        <f>'cash flow sl '!C23</f>
        <v>1698</v>
      </c>
      <c r="D23" s="176">
        <f>'cash flow sl '!D23</f>
        <v>37128.12999999998</v>
      </c>
    </row>
    <row r="24" spans="1:4" ht="12.75">
      <c r="A24" s="153"/>
      <c r="B24" s="154" t="s">
        <v>83</v>
      </c>
      <c r="C24" s="176">
        <f>'cash flow sl '!C24</f>
        <v>-37814</v>
      </c>
      <c r="D24" s="176">
        <f>'cash flow sl '!D24</f>
        <v>-16</v>
      </c>
    </row>
    <row r="25" spans="1:4" ht="12.75">
      <c r="A25" s="153"/>
      <c r="B25" s="154" t="s">
        <v>690</v>
      </c>
      <c r="C25" s="176">
        <f>'cash flow sl '!C25</f>
        <v>-72200</v>
      </c>
      <c r="D25" s="176">
        <f>'cash flow sl '!D25</f>
        <v>24080</v>
      </c>
    </row>
    <row r="26" spans="1:4" ht="25.5">
      <c r="A26" s="153"/>
      <c r="B26" s="154" t="s">
        <v>673</v>
      </c>
      <c r="C26" s="176">
        <f>'cash flow sl '!C26</f>
        <v>0</v>
      </c>
      <c r="D26" s="176">
        <f>'cash flow sl '!D26</f>
        <v>0</v>
      </c>
    </row>
    <row r="27" spans="1:4" ht="38.25">
      <c r="A27" s="150"/>
      <c r="B27" s="155" t="s">
        <v>63</v>
      </c>
      <c r="C27" s="152">
        <f>'cash flow sl '!C27</f>
        <v>417369.43999999994</v>
      </c>
      <c r="D27" s="152">
        <f>'cash flow sl '!D27</f>
        <v>213681.96999999997</v>
      </c>
    </row>
    <row r="28" spans="1:4" ht="12.75">
      <c r="A28" s="153"/>
      <c r="B28" s="154" t="s">
        <v>664</v>
      </c>
      <c r="C28" s="176">
        <f>'cash flow sl '!C28</f>
        <v>23142</v>
      </c>
      <c r="D28" s="176">
        <f>'cash flow sl '!D28</f>
        <v>20457</v>
      </c>
    </row>
    <row r="29" spans="1:4" ht="12.75">
      <c r="A29" s="153"/>
      <c r="B29" s="154" t="s">
        <v>661</v>
      </c>
      <c r="C29" s="176">
        <f>'cash flow sl '!C29</f>
        <v>0</v>
      </c>
      <c r="D29" s="176">
        <f>'cash flow sl '!D29</f>
        <v>0</v>
      </c>
    </row>
    <row r="30" spans="1:4" ht="12.75" customHeight="1">
      <c r="A30" s="153"/>
      <c r="B30" s="154" t="s">
        <v>665</v>
      </c>
      <c r="C30" s="176">
        <f>'cash flow sl '!C30</f>
        <v>0</v>
      </c>
      <c r="D30" s="176">
        <f>'cash flow sl '!D30</f>
        <v>0</v>
      </c>
    </row>
    <row r="31" spans="1:4" ht="12.75">
      <c r="A31" s="153"/>
      <c r="B31" s="154" t="s">
        <v>666</v>
      </c>
      <c r="C31" s="176">
        <f>'cash flow sl '!C31</f>
        <v>0</v>
      </c>
      <c r="D31" s="176">
        <f>'cash flow sl '!D31</f>
        <v>0</v>
      </c>
    </row>
    <row r="32" spans="1:4" ht="12.75">
      <c r="A32" s="153"/>
      <c r="B32" s="154" t="s">
        <v>667</v>
      </c>
      <c r="C32" s="176">
        <f>'cash flow sl '!C32</f>
        <v>88760</v>
      </c>
      <c r="D32" s="176">
        <f>'cash flow sl '!D32</f>
        <v>-58050.13</v>
      </c>
    </row>
    <row r="33" spans="1:4" ht="12.75">
      <c r="A33" s="153"/>
      <c r="B33" s="154" t="s">
        <v>691</v>
      </c>
      <c r="C33" s="176">
        <f>'cash flow sl '!C33</f>
        <v>0</v>
      </c>
      <c r="D33" s="176">
        <f>'cash flow sl '!D33</f>
        <v>7006.69</v>
      </c>
    </row>
    <row r="34" spans="1:4" ht="12.75">
      <c r="A34" s="153"/>
      <c r="B34" s="154" t="s">
        <v>668</v>
      </c>
      <c r="C34" s="176">
        <f>'cash flow sl '!C34</f>
        <v>0</v>
      </c>
      <c r="D34" s="176">
        <f>'cash flow sl '!D34</f>
        <v>0</v>
      </c>
    </row>
    <row r="35" spans="1:4" ht="12.75">
      <c r="A35" s="156" t="s">
        <v>151</v>
      </c>
      <c r="B35" s="155" t="s">
        <v>117</v>
      </c>
      <c r="C35" s="152">
        <f>SUM(C27:C34)</f>
        <v>529271.44</v>
      </c>
      <c r="D35" s="152">
        <f>SUM(D27:D34)</f>
        <v>183095.52999999997</v>
      </c>
    </row>
    <row r="36" spans="1:4" ht="6" customHeight="1">
      <c r="A36" s="157"/>
      <c r="B36" s="158"/>
      <c r="C36" s="159"/>
      <c r="D36" s="160"/>
    </row>
    <row r="37" spans="1:4" s="119" customFormat="1" ht="12.75">
      <c r="A37" s="144" t="s">
        <v>118</v>
      </c>
      <c r="B37" s="145"/>
      <c r="C37" s="161"/>
      <c r="D37" s="162"/>
    </row>
    <row r="38" spans="1:4" ht="12.75">
      <c r="A38" s="153"/>
      <c r="B38" s="154" t="s">
        <v>120</v>
      </c>
      <c r="C38" s="176">
        <f>'cash flow sl '!C38</f>
        <v>0</v>
      </c>
      <c r="D38" s="176">
        <f>'cash flow sl '!D38</f>
        <v>0</v>
      </c>
    </row>
    <row r="39" spans="1:4" ht="12.75">
      <c r="A39" s="153"/>
      <c r="B39" s="154" t="s">
        <v>121</v>
      </c>
      <c r="C39" s="176">
        <f>'cash flow sl '!C39</f>
        <v>-331804</v>
      </c>
      <c r="D39" s="176">
        <f>'cash flow sl '!D39</f>
        <v>-187272.53</v>
      </c>
    </row>
    <row r="40" spans="1:4" ht="38.25">
      <c r="A40" s="153"/>
      <c r="B40" s="154" t="s">
        <v>64</v>
      </c>
      <c r="C40" s="176" t="str">
        <f>'cash flow sl '!C40</f>
        <v>-</v>
      </c>
      <c r="D40" s="176">
        <f>'cash flow sl '!D40</f>
        <v>0</v>
      </c>
    </row>
    <row r="41" spans="1:4" ht="12.75">
      <c r="A41" s="153"/>
      <c r="B41" s="154" t="s">
        <v>122</v>
      </c>
      <c r="C41" s="176">
        <f>'cash flow sl '!C41</f>
        <v>0</v>
      </c>
      <c r="D41" s="176">
        <f>'cash flow sl '!D41</f>
        <v>0</v>
      </c>
    </row>
    <row r="42" spans="1:4" ht="12.75">
      <c r="A42" s="153"/>
      <c r="B42" s="154" t="s">
        <v>123</v>
      </c>
      <c r="C42" s="176">
        <f>'cash flow sl '!C42</f>
        <v>2656</v>
      </c>
      <c r="D42" s="176">
        <f>'cash flow sl '!D42</f>
        <v>0</v>
      </c>
    </row>
    <row r="43" spans="1:4" ht="27.75" customHeight="1">
      <c r="A43" s="153"/>
      <c r="B43" s="154" t="s">
        <v>65</v>
      </c>
      <c r="C43" s="176">
        <f>'cash flow sl '!C43</f>
        <v>0</v>
      </c>
      <c r="D43" s="176">
        <f>'cash flow sl '!D43</f>
        <v>0</v>
      </c>
    </row>
    <row r="44" spans="1:4" ht="25.5">
      <c r="A44" s="153"/>
      <c r="B44" s="154" t="s">
        <v>68</v>
      </c>
      <c r="C44" s="176">
        <f>'cash flow sl '!C44</f>
        <v>0</v>
      </c>
      <c r="D44" s="176">
        <f>'cash flow sl '!D44</f>
        <v>0</v>
      </c>
    </row>
    <row r="45" spans="1:4" ht="25.5">
      <c r="A45" s="153"/>
      <c r="B45" s="154" t="s">
        <v>66</v>
      </c>
      <c r="C45" s="176">
        <f>'cash flow sl '!C45</f>
        <v>0</v>
      </c>
      <c r="D45" s="176">
        <f>'cash flow sl '!D45</f>
        <v>0</v>
      </c>
    </row>
    <row r="46" spans="1:4" ht="38.25" customHeight="1">
      <c r="A46" s="153"/>
      <c r="B46" s="183" t="s">
        <v>67</v>
      </c>
      <c r="C46" s="176">
        <f>'cash flow sl '!C46</f>
        <v>0</v>
      </c>
      <c r="D46" s="176">
        <f>'cash flow sl '!D46</f>
        <v>0</v>
      </c>
    </row>
    <row r="47" spans="1:4" ht="25.5">
      <c r="A47" s="153"/>
      <c r="B47" s="154" t="s">
        <v>66</v>
      </c>
      <c r="C47" s="176">
        <f>'cash flow sl '!C47</f>
        <v>0</v>
      </c>
      <c r="D47" s="176">
        <f>'cash flow sl '!D47</f>
        <v>0</v>
      </c>
    </row>
    <row r="48" spans="1:4" ht="25.5">
      <c r="A48" s="130"/>
      <c r="B48" s="163" t="s">
        <v>69</v>
      </c>
      <c r="C48" s="177">
        <f>'cash flow sl '!C48</f>
        <v>0</v>
      </c>
      <c r="D48" s="177">
        <f>'cash flow sl '!D48</f>
        <v>0</v>
      </c>
    </row>
    <row r="49" spans="1:4" ht="12.75" customHeight="1">
      <c r="A49" s="130"/>
      <c r="B49" s="163" t="s">
        <v>664</v>
      </c>
      <c r="C49" s="177">
        <f>'cash flow sl '!C49</f>
        <v>0</v>
      </c>
      <c r="D49" s="177">
        <f>'cash flow sl '!D49</f>
        <v>0</v>
      </c>
    </row>
    <row r="50" spans="1:4" ht="12.75" customHeight="1">
      <c r="A50" s="130"/>
      <c r="B50" s="163" t="s">
        <v>665</v>
      </c>
      <c r="C50" s="177">
        <f>'cash flow sl '!C50</f>
        <v>0</v>
      </c>
      <c r="D50" s="177">
        <f>'cash flow sl '!D50</f>
        <v>0</v>
      </c>
    </row>
    <row r="51" spans="1:4" ht="25.5">
      <c r="A51" s="130"/>
      <c r="B51" s="163" t="s">
        <v>537</v>
      </c>
      <c r="C51" s="177">
        <f>'cash flow sl '!C51</f>
        <v>0</v>
      </c>
      <c r="D51" s="177">
        <f>'cash flow sl '!D51</f>
        <v>0</v>
      </c>
    </row>
    <row r="52" spans="1:4" ht="12.75" customHeight="1">
      <c r="A52" s="130"/>
      <c r="B52" s="163" t="s">
        <v>13</v>
      </c>
      <c r="C52" s="177">
        <f>'cash flow sl '!C52</f>
        <v>0</v>
      </c>
      <c r="D52" s="177">
        <f>'cash flow sl '!D52</f>
        <v>0</v>
      </c>
    </row>
    <row r="53" spans="1:4" ht="12.75" customHeight="1">
      <c r="A53" s="130"/>
      <c r="B53" s="163" t="s">
        <v>663</v>
      </c>
      <c r="C53" s="177">
        <f>'cash flow sl '!C53</f>
        <v>0</v>
      </c>
      <c r="D53" s="177">
        <f>'cash flow sl '!D53</f>
        <v>0</v>
      </c>
    </row>
    <row r="54" spans="1:4" ht="12.75">
      <c r="A54" s="130"/>
      <c r="B54" s="163" t="s">
        <v>127</v>
      </c>
      <c r="C54" s="177">
        <f>'cash flow sl '!C54</f>
        <v>0</v>
      </c>
      <c r="D54" s="177">
        <f>'cash flow sl '!D54</f>
        <v>0</v>
      </c>
    </row>
    <row r="55" spans="1:4" ht="12.75">
      <c r="A55" s="130"/>
      <c r="B55" s="163" t="s">
        <v>128</v>
      </c>
      <c r="C55" s="177">
        <f>'cash flow sl '!C55</f>
        <v>0</v>
      </c>
      <c r="D55" s="177">
        <f>'cash flow sl '!D55</f>
        <v>0</v>
      </c>
    </row>
    <row r="56" spans="1:4" ht="12.75">
      <c r="A56" s="130"/>
      <c r="B56" s="163" t="s">
        <v>129</v>
      </c>
      <c r="C56" s="177">
        <f>'cash flow sl '!C56</f>
        <v>0</v>
      </c>
      <c r="D56" s="177">
        <f>'cash flow sl '!D56</f>
        <v>0</v>
      </c>
    </row>
    <row r="57" spans="1:4" ht="12.75">
      <c r="A57" s="130"/>
      <c r="B57" s="163" t="s">
        <v>130</v>
      </c>
      <c r="C57" s="177">
        <f>'cash flow sl '!C57</f>
        <v>0</v>
      </c>
      <c r="D57" s="177">
        <f>'cash flow sl '!D57</f>
        <v>0</v>
      </c>
    </row>
    <row r="58" spans="1:4" s="119" customFormat="1" ht="12.75">
      <c r="A58" s="131" t="s">
        <v>153</v>
      </c>
      <c r="B58" s="171" t="s">
        <v>131</v>
      </c>
      <c r="C58" s="172">
        <f>'cash flow sl '!C58</f>
        <v>-329148</v>
      </c>
      <c r="D58" s="172">
        <f>'cash flow sl '!D58</f>
        <v>-187272.53</v>
      </c>
    </row>
    <row r="59" spans="1:4" s="164" customFormat="1" ht="6" customHeight="1">
      <c r="A59" s="157"/>
      <c r="B59" s="158"/>
      <c r="C59" s="159"/>
      <c r="D59" s="160"/>
    </row>
    <row r="60" spans="1:4" s="119" customFormat="1" ht="12.75">
      <c r="A60" s="234" t="s">
        <v>132</v>
      </c>
      <c r="B60" s="187"/>
      <c r="C60" s="161"/>
      <c r="D60" s="162"/>
    </row>
    <row r="61" spans="1:4" ht="12.75">
      <c r="A61" s="169" t="s">
        <v>320</v>
      </c>
      <c r="B61" s="170" t="s">
        <v>649</v>
      </c>
      <c r="C61" s="152">
        <f>'cash flow sl '!C61</f>
        <v>0</v>
      </c>
      <c r="D61" s="152">
        <f>'cash flow sl '!D61</f>
        <v>0</v>
      </c>
    </row>
    <row r="62" spans="1:4" ht="12.75">
      <c r="A62" s="153"/>
      <c r="B62" s="154" t="s">
        <v>14</v>
      </c>
      <c r="C62" s="176">
        <f>'cash flow sl '!C62</f>
        <v>0</v>
      </c>
      <c r="D62" s="176">
        <f>'cash flow sl '!D62</f>
        <v>0</v>
      </c>
    </row>
    <row r="63" spans="1:4" ht="12.75" customHeight="1">
      <c r="A63" s="153"/>
      <c r="B63" s="154" t="s">
        <v>70</v>
      </c>
      <c r="C63" s="176">
        <f>'cash flow sl '!C63</f>
        <v>0</v>
      </c>
      <c r="D63" s="176">
        <f>'cash flow sl '!D63</f>
        <v>0</v>
      </c>
    </row>
    <row r="64" spans="1:4" ht="12.75">
      <c r="A64" s="153"/>
      <c r="B64" s="154" t="s">
        <v>725</v>
      </c>
      <c r="C64" s="176">
        <f>'cash flow sl '!C64</f>
        <v>0</v>
      </c>
      <c r="D64" s="176">
        <f>'cash flow sl '!D64</f>
        <v>0</v>
      </c>
    </row>
    <row r="65" spans="1:4" ht="12.75">
      <c r="A65" s="153"/>
      <c r="B65" s="154" t="s">
        <v>726</v>
      </c>
      <c r="C65" s="176">
        <f>'cash flow sl '!C65</f>
        <v>0</v>
      </c>
      <c r="D65" s="176">
        <f>'cash flow sl '!D65</f>
        <v>0</v>
      </c>
    </row>
    <row r="66" spans="1:4" ht="12.75" customHeight="1">
      <c r="A66" s="153"/>
      <c r="B66" s="154" t="s">
        <v>15</v>
      </c>
      <c r="C66" s="176">
        <f>'cash flow sl '!C66</f>
        <v>0</v>
      </c>
      <c r="D66" s="176">
        <f>'cash flow sl '!D66</f>
        <v>0</v>
      </c>
    </row>
    <row r="67" spans="1:4" ht="12.75">
      <c r="A67" s="153"/>
      <c r="B67" s="154" t="s">
        <v>71</v>
      </c>
      <c r="C67" s="176">
        <f>'cash flow sl '!C67</f>
        <v>0</v>
      </c>
      <c r="D67" s="176">
        <f>'cash flow sl '!D67</f>
        <v>0</v>
      </c>
    </row>
    <row r="68" spans="1:4" ht="12.75">
      <c r="A68" s="153"/>
      <c r="B68" s="154" t="s">
        <v>72</v>
      </c>
      <c r="C68" s="176">
        <f>'cash flow sl '!C68</f>
        <v>0</v>
      </c>
      <c r="D68" s="176">
        <f>'cash flow sl '!D68</f>
        <v>0</v>
      </c>
    </row>
    <row r="69" spans="1:4" ht="12.75">
      <c r="A69" s="153"/>
      <c r="B69" s="154" t="s">
        <v>669</v>
      </c>
      <c r="C69" s="176">
        <f>'cash flow sl '!C69</f>
        <v>0</v>
      </c>
      <c r="D69" s="176">
        <f>'cash flow sl '!D69</f>
        <v>0</v>
      </c>
    </row>
    <row r="70" spans="1:4" ht="12.75" customHeight="1">
      <c r="A70" s="150" t="s">
        <v>419</v>
      </c>
      <c r="B70" s="186" t="s">
        <v>73</v>
      </c>
      <c r="C70" s="152">
        <f>'cash flow sl '!C70</f>
        <v>0</v>
      </c>
      <c r="D70" s="152">
        <f>'cash flow sl '!D70</f>
        <v>0</v>
      </c>
    </row>
    <row r="71" spans="1:4" ht="12.75">
      <c r="A71" s="153"/>
      <c r="B71" s="183" t="s">
        <v>104</v>
      </c>
      <c r="C71" s="176">
        <f>'cash flow sl '!C71</f>
        <v>0</v>
      </c>
      <c r="D71" s="176">
        <f>'cash flow sl '!D71</f>
        <v>0</v>
      </c>
    </row>
    <row r="72" spans="1:4" ht="12.75">
      <c r="A72" s="153"/>
      <c r="B72" s="183" t="s">
        <v>16</v>
      </c>
      <c r="C72" s="176">
        <f>'cash flow sl '!C72</f>
        <v>0</v>
      </c>
      <c r="D72" s="176">
        <f>'cash flow sl '!D72</f>
        <v>0</v>
      </c>
    </row>
    <row r="73" spans="1:4" ht="12.75">
      <c r="A73" s="153"/>
      <c r="B73" s="183" t="s">
        <v>654</v>
      </c>
      <c r="C73" s="176">
        <f>'cash flow sl '!C73</f>
        <v>0</v>
      </c>
      <c r="D73" s="176">
        <f>'cash flow sl '!D73</f>
        <v>0</v>
      </c>
    </row>
    <row r="74" spans="1:4" ht="12.75">
      <c r="A74" s="153"/>
      <c r="B74" s="183" t="s">
        <v>656</v>
      </c>
      <c r="C74" s="176">
        <f>'cash flow sl '!C74</f>
        <v>0</v>
      </c>
      <c r="D74" s="176">
        <f>'cash flow sl '!D74</f>
        <v>0</v>
      </c>
    </row>
    <row r="75" spans="1:4" ht="12.75">
      <c r="A75" s="153"/>
      <c r="B75" s="183" t="s">
        <v>105</v>
      </c>
      <c r="C75" s="176">
        <f>'cash flow sl '!C75</f>
        <v>0</v>
      </c>
      <c r="D75" s="176">
        <f>'cash flow sl '!D75</f>
        <v>0</v>
      </c>
    </row>
    <row r="76" spans="1:4" ht="12.75">
      <c r="A76" s="153"/>
      <c r="B76" s="183" t="s">
        <v>82</v>
      </c>
      <c r="C76" s="176">
        <f>'cash flow sl '!C76</f>
        <v>0</v>
      </c>
      <c r="D76" s="176">
        <f>'cash flow sl '!D76</f>
        <v>0</v>
      </c>
    </row>
    <row r="77" spans="1:4" ht="12.75">
      <c r="A77" s="153"/>
      <c r="B77" s="183" t="s">
        <v>18</v>
      </c>
      <c r="C77" s="176">
        <f>'cash flow sl '!C77</f>
        <v>0</v>
      </c>
      <c r="D77" s="176">
        <f>'cash flow sl '!D77</f>
        <v>0</v>
      </c>
    </row>
    <row r="78" spans="1:4" ht="25.5">
      <c r="A78" s="153"/>
      <c r="B78" s="183" t="s">
        <v>17</v>
      </c>
      <c r="C78" s="176">
        <f>'cash flow sl '!C78</f>
        <v>0</v>
      </c>
      <c r="D78" s="176">
        <f>'cash flow sl '!D78</f>
        <v>0</v>
      </c>
    </row>
    <row r="79" spans="1:4" ht="25.5" customHeight="1">
      <c r="A79" s="153"/>
      <c r="B79" s="183" t="s">
        <v>74</v>
      </c>
      <c r="C79" s="176">
        <f>'cash flow sl '!C79</f>
        <v>0</v>
      </c>
      <c r="D79" s="176">
        <f>'cash flow sl '!D79</f>
        <v>0</v>
      </c>
    </row>
    <row r="80" spans="1:4" ht="25.5" customHeight="1">
      <c r="A80" s="130"/>
      <c r="B80" s="184" t="s">
        <v>75</v>
      </c>
      <c r="C80" s="90">
        <f>'cash flow sl '!C80</f>
        <v>0</v>
      </c>
      <c r="D80" s="90">
        <f>'cash flow sl '!D80</f>
        <v>0</v>
      </c>
    </row>
    <row r="81" spans="1:4" ht="12.75">
      <c r="A81" s="130"/>
      <c r="B81" s="185" t="s">
        <v>661</v>
      </c>
      <c r="C81" s="90">
        <f>'cash flow sl '!C81</f>
        <v>0</v>
      </c>
      <c r="D81" s="90">
        <f>'cash flow sl '!D81</f>
        <v>0</v>
      </c>
    </row>
    <row r="82" spans="1:4" ht="12.75" customHeight="1">
      <c r="A82" s="153"/>
      <c r="B82" s="154" t="s">
        <v>662</v>
      </c>
      <c r="C82" s="176">
        <f>'cash flow sl '!C82</f>
        <v>0</v>
      </c>
      <c r="D82" s="176">
        <f>'cash flow sl '!D82</f>
        <v>-37177</v>
      </c>
    </row>
    <row r="83" spans="1:4" ht="12.75" customHeight="1">
      <c r="A83" s="153"/>
      <c r="B83" s="154" t="s">
        <v>76</v>
      </c>
      <c r="C83" s="176">
        <f>'cash flow sl '!C83</f>
        <v>0</v>
      </c>
      <c r="D83" s="176">
        <f>'cash flow sl '!D83</f>
        <v>0</v>
      </c>
    </row>
    <row r="84" spans="1:4" ht="12.75" customHeight="1">
      <c r="A84" s="153"/>
      <c r="B84" s="154" t="s">
        <v>77</v>
      </c>
      <c r="C84" s="176">
        <f>'cash flow sl '!C84</f>
        <v>0</v>
      </c>
      <c r="D84" s="176">
        <f>'cash flow sl '!D84</f>
        <v>0</v>
      </c>
    </row>
    <row r="85" spans="1:4" ht="12.75" customHeight="1">
      <c r="A85" s="153"/>
      <c r="B85" s="154" t="s">
        <v>663</v>
      </c>
      <c r="C85" s="176">
        <f>'cash flow sl '!C85</f>
        <v>0</v>
      </c>
      <c r="D85" s="176">
        <f>'cash flow sl '!D85</f>
        <v>0</v>
      </c>
    </row>
    <row r="86" spans="1:4" ht="12.75">
      <c r="A86" s="153"/>
      <c r="B86" s="154" t="s">
        <v>133</v>
      </c>
      <c r="C86" s="176">
        <f>'cash flow sl '!C86</f>
        <v>0</v>
      </c>
      <c r="D86" s="176">
        <f>'cash flow sl '!D86</f>
        <v>0</v>
      </c>
    </row>
    <row r="87" spans="1:4" ht="12.75">
      <c r="A87" s="153"/>
      <c r="B87" s="154" t="s">
        <v>134</v>
      </c>
      <c r="C87" s="176">
        <f>'cash flow sl '!C87</f>
        <v>0</v>
      </c>
      <c r="D87" s="176">
        <f>'cash flow sl '!D87</f>
        <v>0</v>
      </c>
    </row>
    <row r="88" spans="1:4" s="119" customFormat="1" ht="12.75">
      <c r="A88" s="156" t="s">
        <v>203</v>
      </c>
      <c r="B88" s="155" t="s">
        <v>135</v>
      </c>
      <c r="C88" s="152">
        <f>'cash flow sl '!C88</f>
        <v>0</v>
      </c>
      <c r="D88" s="152">
        <f>'cash flow sl '!D88</f>
        <v>-37177</v>
      </c>
    </row>
    <row r="89" spans="1:4" s="119" customFormat="1" ht="25.5">
      <c r="A89" s="156" t="s">
        <v>231</v>
      </c>
      <c r="B89" s="155" t="s">
        <v>124</v>
      </c>
      <c r="C89" s="152">
        <f>'cash flow sl '!C89</f>
        <v>200123.43999999994</v>
      </c>
      <c r="D89" s="152">
        <f>'cash flow sl '!D89</f>
        <v>-41354.00000000003</v>
      </c>
    </row>
    <row r="90" spans="1:4" ht="12.75" customHeight="1">
      <c r="A90" s="153" t="s">
        <v>324</v>
      </c>
      <c r="B90" s="154" t="s">
        <v>125</v>
      </c>
      <c r="C90" s="176">
        <f>'cash flow sl '!C90</f>
        <v>3763554</v>
      </c>
      <c r="D90" s="176">
        <f>'cash flow sl '!D90</f>
        <v>3804908</v>
      </c>
    </row>
    <row r="91" spans="1:4" ht="12.75" customHeight="1">
      <c r="A91" s="153" t="s">
        <v>326</v>
      </c>
      <c r="B91" s="154" t="s">
        <v>19</v>
      </c>
      <c r="C91" s="176">
        <f>'cash flow sl '!C91</f>
        <v>0</v>
      </c>
      <c r="D91" s="176">
        <f>'cash flow sl '!D91</f>
        <v>0</v>
      </c>
    </row>
    <row r="92" spans="1:4" s="119" customFormat="1" ht="12.75" customHeight="1">
      <c r="A92" s="147" t="s">
        <v>328</v>
      </c>
      <c r="B92" s="166" t="s">
        <v>126</v>
      </c>
      <c r="C92" s="162">
        <f>SUM(C89:C91)</f>
        <v>3963677.44</v>
      </c>
      <c r="D92" s="162">
        <f>SUM(D89:D91)</f>
        <v>3763554</v>
      </c>
    </row>
  </sheetData>
  <sheetProtection sheet="1"/>
  <mergeCells count="3">
    <mergeCell ref="A3:A5"/>
    <mergeCell ref="B3:B5"/>
    <mergeCell ref="C3:D3"/>
  </mergeCells>
  <printOptions horizontalCentered="1"/>
  <pageMargins left="0.6692913385826772" right="0.24" top="0.5511811023622047" bottom="0.3937007874015748" header="0.31496062992125984" footer="0.31496062992125984"/>
  <pageSetup horizontalDpi="600" verticalDpi="600" orientation="portrait" paperSize="9" scale="80" r:id="rId1"/>
  <headerFooter alignWithMargins="0">
    <oddFooter>&amp;C&amp;"Verdana,Regular"&amp;7This is an English language translation of the original Slovak language document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36"/>
  <sheetViews>
    <sheetView showGridLines="0" showZeros="0" tabSelected="1" zoomScale="80" zoomScaleNormal="80" zoomScalePageLayoutView="0" workbookViewId="0" topLeftCell="B76">
      <selection activeCell="E132" sqref="E132"/>
    </sheetView>
  </sheetViews>
  <sheetFormatPr defaultColWidth="9.140625" defaultRowHeight="12.75"/>
  <cols>
    <col min="1" max="1" width="7.140625" style="41" customWidth="1"/>
    <col min="2" max="2" width="67.57421875" style="42" customWidth="1"/>
    <col min="3" max="3" width="5.140625" style="43" customWidth="1"/>
    <col min="4" max="6" width="13.28125" style="43" customWidth="1"/>
    <col min="7" max="7" width="16.28125" style="43" customWidth="1"/>
    <col min="8" max="8" width="9.140625" style="40" customWidth="1"/>
    <col min="9" max="9" width="9.421875" style="40" bestFit="1" customWidth="1"/>
    <col min="10" max="10" width="9.28125" style="40" bestFit="1" customWidth="1"/>
    <col min="11" max="11" width="12.28125" style="40" bestFit="1" customWidth="1"/>
    <col min="12" max="12" width="15.57421875" style="40" bestFit="1" customWidth="1"/>
    <col min="13" max="16384" width="9.140625" style="40" customWidth="1"/>
  </cols>
  <sheetData>
    <row r="1" spans="1:7" ht="15">
      <c r="A1" s="44" t="s">
        <v>96</v>
      </c>
      <c r="B1" s="75"/>
      <c r="C1" s="76"/>
      <c r="D1" s="77"/>
      <c r="E1" s="77"/>
      <c r="F1" s="77"/>
      <c r="G1" s="77"/>
    </row>
    <row r="2" spans="1:7" s="37" customFormat="1" ht="14.25">
      <c r="A2" s="45" t="s">
        <v>98</v>
      </c>
      <c r="B2" s="74"/>
      <c r="C2" s="52"/>
      <c r="D2" s="53"/>
      <c r="E2" s="53"/>
      <c r="F2" s="53"/>
      <c r="G2" s="54"/>
    </row>
    <row r="3" spans="1:7" ht="24.75" customHeight="1">
      <c r="A3" s="269" t="s">
        <v>401</v>
      </c>
      <c r="B3" s="277" t="s">
        <v>398</v>
      </c>
      <c r="C3" s="275" t="s">
        <v>143</v>
      </c>
      <c r="D3" s="281" t="s">
        <v>399</v>
      </c>
      <c r="E3" s="282"/>
      <c r="F3" s="283"/>
      <c r="G3" s="269" t="s">
        <v>400</v>
      </c>
    </row>
    <row r="4" spans="1:7" ht="24.75" customHeight="1">
      <c r="A4" s="270"/>
      <c r="B4" s="278"/>
      <c r="C4" s="276"/>
      <c r="D4" s="284"/>
      <c r="E4" s="285"/>
      <c r="F4" s="286"/>
      <c r="G4" s="280"/>
    </row>
    <row r="5" spans="1:7" ht="11.25">
      <c r="A5" s="270"/>
      <c r="B5" s="278"/>
      <c r="C5" s="276"/>
      <c r="D5" s="56" t="s">
        <v>144</v>
      </c>
      <c r="E5" s="57" t="s">
        <v>145</v>
      </c>
      <c r="F5" s="58" t="s">
        <v>146</v>
      </c>
      <c r="G5" s="57" t="s">
        <v>146</v>
      </c>
    </row>
    <row r="6" spans="1:7" ht="11.25">
      <c r="A6" s="59" t="s">
        <v>147</v>
      </c>
      <c r="B6" s="60" t="s">
        <v>148</v>
      </c>
      <c r="C6" s="59" t="s">
        <v>149</v>
      </c>
      <c r="D6" s="56" t="s">
        <v>890</v>
      </c>
      <c r="E6" s="56" t="s">
        <v>891</v>
      </c>
      <c r="F6" s="59">
        <v>2</v>
      </c>
      <c r="G6" s="59">
        <v>3</v>
      </c>
    </row>
    <row r="7" spans="1:7" ht="11.25">
      <c r="A7" s="61"/>
      <c r="B7" s="60"/>
      <c r="C7" s="59"/>
      <c r="D7" s="62" t="s">
        <v>889</v>
      </c>
      <c r="E7" s="62" t="s">
        <v>889</v>
      </c>
      <c r="F7" s="62" t="s">
        <v>889</v>
      </c>
      <c r="G7" s="63" t="s">
        <v>889</v>
      </c>
    </row>
    <row r="8" spans="1:7" ht="12.75">
      <c r="A8" s="79"/>
      <c r="B8" s="80" t="s">
        <v>785</v>
      </c>
      <c r="C8" s="81" t="s">
        <v>150</v>
      </c>
      <c r="D8" s="82">
        <f>SUM(D9+D38+D68)</f>
        <v>9695904</v>
      </c>
      <c r="E8" s="82">
        <f>SUM(E9+E38+E68)</f>
        <v>2720503</v>
      </c>
      <c r="F8" s="82">
        <f>SUM(F9+F38+F68)</f>
        <v>6975401</v>
      </c>
      <c r="G8" s="82">
        <f>SUM(G9+G38+G68)</f>
        <v>6628909</v>
      </c>
    </row>
    <row r="9" spans="1:7" ht="12.75">
      <c r="A9" s="109" t="s">
        <v>151</v>
      </c>
      <c r="B9" s="84" t="s">
        <v>786</v>
      </c>
      <c r="C9" s="81" t="s">
        <v>152</v>
      </c>
      <c r="D9" s="82">
        <f>SUM(D10+D19+D29)</f>
        <v>5197334</v>
      </c>
      <c r="E9" s="82">
        <f>SUM(E10+E19+E29)</f>
        <v>2714121</v>
      </c>
      <c r="F9" s="82">
        <f>SUM(F10+F19+F29)</f>
        <v>2483213</v>
      </c>
      <c r="G9" s="82">
        <f>SUM(G10+G19+G29)</f>
        <v>2350128</v>
      </c>
    </row>
    <row r="10" spans="1:7" ht="12.75">
      <c r="A10" s="116" t="s">
        <v>240</v>
      </c>
      <c r="B10" s="84" t="s">
        <v>759</v>
      </c>
      <c r="C10" s="81" t="s">
        <v>154</v>
      </c>
      <c r="D10" s="82">
        <f>SUM(D11:D18)</f>
        <v>11051</v>
      </c>
      <c r="E10" s="82">
        <f>SUM(E11:E18)</f>
        <v>8903</v>
      </c>
      <c r="F10" s="82">
        <f>SUM(F11:F18)</f>
        <v>2148</v>
      </c>
      <c r="G10" s="82">
        <f>SUM(G11:G18)</f>
        <v>5832</v>
      </c>
    </row>
    <row r="11" spans="1:7" ht="12.75" customHeight="1">
      <c r="A11" s="95" t="s">
        <v>242</v>
      </c>
      <c r="B11" s="87" t="s">
        <v>695</v>
      </c>
      <c r="C11" s="92" t="s">
        <v>156</v>
      </c>
      <c r="D11" s="89">
        <v>0</v>
      </c>
      <c r="E11" s="89">
        <v>0</v>
      </c>
      <c r="F11" s="90">
        <f aca="true" t="shared" si="0" ref="F11:F18">D11-E11</f>
        <v>0</v>
      </c>
      <c r="G11" s="89">
        <v>0</v>
      </c>
    </row>
    <row r="12" spans="1:7" ht="12.75">
      <c r="A12" s="95" t="s">
        <v>244</v>
      </c>
      <c r="B12" s="87" t="s">
        <v>696</v>
      </c>
      <c r="C12" s="92" t="s">
        <v>158</v>
      </c>
      <c r="D12" s="89">
        <v>0</v>
      </c>
      <c r="E12" s="89">
        <v>0</v>
      </c>
      <c r="F12" s="90">
        <f t="shared" si="0"/>
        <v>0</v>
      </c>
      <c r="G12" s="89">
        <v>0</v>
      </c>
    </row>
    <row r="13" spans="1:7" ht="12.75">
      <c r="A13" s="95" t="s">
        <v>366</v>
      </c>
      <c r="B13" s="87" t="s">
        <v>697</v>
      </c>
      <c r="C13" s="92" t="s">
        <v>160</v>
      </c>
      <c r="D13" s="89">
        <v>11051</v>
      </c>
      <c r="E13" s="89">
        <v>8903</v>
      </c>
      <c r="F13" s="90">
        <f t="shared" si="0"/>
        <v>2148</v>
      </c>
      <c r="G13" s="89">
        <v>5832</v>
      </c>
    </row>
    <row r="14" spans="1:7" ht="12.75">
      <c r="A14" s="95" t="s">
        <v>754</v>
      </c>
      <c r="B14" s="87" t="s">
        <v>698</v>
      </c>
      <c r="C14" s="92" t="s">
        <v>162</v>
      </c>
      <c r="D14" s="89">
        <v>0</v>
      </c>
      <c r="E14" s="89">
        <v>0</v>
      </c>
      <c r="F14" s="90">
        <f t="shared" si="0"/>
        <v>0</v>
      </c>
      <c r="G14" s="89">
        <v>0</v>
      </c>
    </row>
    <row r="15" spans="1:7" ht="12.75">
      <c r="A15" s="95" t="s">
        <v>755</v>
      </c>
      <c r="B15" s="87" t="s">
        <v>699</v>
      </c>
      <c r="C15" s="92" t="s">
        <v>164</v>
      </c>
      <c r="D15" s="89">
        <v>0</v>
      </c>
      <c r="E15" s="89">
        <v>0</v>
      </c>
      <c r="F15" s="90">
        <f t="shared" si="0"/>
        <v>0</v>
      </c>
      <c r="G15" s="89">
        <v>0</v>
      </c>
    </row>
    <row r="16" spans="1:7" ht="12.75">
      <c r="A16" s="95" t="s">
        <v>756</v>
      </c>
      <c r="B16" s="87" t="s">
        <v>700</v>
      </c>
      <c r="C16" s="92" t="s">
        <v>166</v>
      </c>
      <c r="D16" s="89">
        <v>0</v>
      </c>
      <c r="E16" s="89">
        <v>0</v>
      </c>
      <c r="F16" s="90">
        <f t="shared" si="0"/>
        <v>0</v>
      </c>
      <c r="G16" s="89">
        <v>0</v>
      </c>
    </row>
    <row r="17" spans="1:7" ht="12.75">
      <c r="A17" s="95" t="s">
        <v>757</v>
      </c>
      <c r="B17" s="87" t="s">
        <v>701</v>
      </c>
      <c r="C17" s="92" t="s">
        <v>168</v>
      </c>
      <c r="D17" s="89">
        <v>0</v>
      </c>
      <c r="E17" s="89">
        <v>0</v>
      </c>
      <c r="F17" s="90">
        <f t="shared" si="0"/>
        <v>0</v>
      </c>
      <c r="G17" s="89">
        <v>0</v>
      </c>
    </row>
    <row r="18" spans="1:7" ht="12.75">
      <c r="A18" s="115" t="s">
        <v>758</v>
      </c>
      <c r="B18" s="87" t="s">
        <v>702</v>
      </c>
      <c r="C18" s="92" t="s">
        <v>170</v>
      </c>
      <c r="D18" s="89">
        <v>0</v>
      </c>
      <c r="E18" s="89">
        <v>0</v>
      </c>
      <c r="F18" s="90">
        <f t="shared" si="0"/>
        <v>0</v>
      </c>
      <c r="G18" s="89">
        <v>0</v>
      </c>
    </row>
    <row r="19" spans="1:7" ht="12.75">
      <c r="A19" s="85" t="s">
        <v>246</v>
      </c>
      <c r="B19" s="84" t="s">
        <v>765</v>
      </c>
      <c r="C19" s="81" t="s">
        <v>172</v>
      </c>
      <c r="D19" s="82">
        <f>SUM(D20:D28)</f>
        <v>5186283</v>
      </c>
      <c r="E19" s="82">
        <f>SUM(E20:E28)</f>
        <v>2705218</v>
      </c>
      <c r="F19" s="82">
        <f>SUM(F20:F28)</f>
        <v>2481065</v>
      </c>
      <c r="G19" s="82">
        <f>SUM(G20:G28)</f>
        <v>2344296</v>
      </c>
    </row>
    <row r="20" spans="1:7" ht="12.75">
      <c r="A20" s="86" t="s">
        <v>248</v>
      </c>
      <c r="B20" s="87" t="s">
        <v>703</v>
      </c>
      <c r="C20" s="92" t="s">
        <v>174</v>
      </c>
      <c r="D20" s="89">
        <v>17427</v>
      </c>
      <c r="E20" s="89">
        <v>0</v>
      </c>
      <c r="F20" s="90">
        <f aca="true" t="shared" si="1" ref="F20:F28">D20-E20</f>
        <v>17427</v>
      </c>
      <c r="G20" s="89">
        <v>17427</v>
      </c>
    </row>
    <row r="21" spans="1:7" ht="12.75">
      <c r="A21" s="86" t="s">
        <v>250</v>
      </c>
      <c r="B21" s="87" t="s">
        <v>547</v>
      </c>
      <c r="C21" s="92" t="s">
        <v>176</v>
      </c>
      <c r="D21" s="89">
        <v>1532038</v>
      </c>
      <c r="E21" s="89">
        <v>775048</v>
      </c>
      <c r="F21" s="90">
        <f t="shared" si="1"/>
        <v>756990</v>
      </c>
      <c r="G21" s="89">
        <v>815011</v>
      </c>
    </row>
    <row r="22" spans="1:7" ht="12.75">
      <c r="A22" s="91" t="s">
        <v>252</v>
      </c>
      <c r="B22" s="93" t="s">
        <v>704</v>
      </c>
      <c r="C22" s="92" t="s">
        <v>178</v>
      </c>
      <c r="D22" s="94">
        <v>3161412</v>
      </c>
      <c r="E22" s="94">
        <v>1926883</v>
      </c>
      <c r="F22" s="90">
        <f t="shared" si="1"/>
        <v>1234529</v>
      </c>
      <c r="G22" s="94">
        <v>1315817</v>
      </c>
    </row>
    <row r="23" spans="1:7" ht="12.75">
      <c r="A23" s="86" t="s">
        <v>254</v>
      </c>
      <c r="B23" s="87" t="s">
        <v>705</v>
      </c>
      <c r="C23" s="92" t="s">
        <v>180</v>
      </c>
      <c r="D23" s="89">
        <v>0</v>
      </c>
      <c r="E23" s="89">
        <v>0</v>
      </c>
      <c r="F23" s="90">
        <f t="shared" si="1"/>
        <v>0</v>
      </c>
      <c r="G23" s="89">
        <v>0</v>
      </c>
    </row>
    <row r="24" spans="1:7" ht="12.75">
      <c r="A24" s="86" t="s">
        <v>367</v>
      </c>
      <c r="B24" s="87" t="s">
        <v>706</v>
      </c>
      <c r="C24" s="92" t="s">
        <v>182</v>
      </c>
      <c r="D24" s="89">
        <v>0</v>
      </c>
      <c r="E24" s="89">
        <v>0</v>
      </c>
      <c r="F24" s="90">
        <f t="shared" si="1"/>
        <v>0</v>
      </c>
      <c r="G24" s="89">
        <v>0</v>
      </c>
    </row>
    <row r="25" spans="1:7" ht="12.75">
      <c r="A25" s="86" t="s">
        <v>761</v>
      </c>
      <c r="B25" s="87" t="s">
        <v>707</v>
      </c>
      <c r="C25" s="92" t="s">
        <v>184</v>
      </c>
      <c r="D25" s="89">
        <v>0</v>
      </c>
      <c r="E25" s="89">
        <v>0</v>
      </c>
      <c r="F25" s="90">
        <f t="shared" si="1"/>
        <v>0</v>
      </c>
      <c r="G25" s="89">
        <v>0</v>
      </c>
    </row>
    <row r="26" spans="1:7" ht="12.75">
      <c r="A26" s="86" t="s">
        <v>762</v>
      </c>
      <c r="B26" s="87" t="s">
        <v>708</v>
      </c>
      <c r="C26" s="92" t="s">
        <v>186</v>
      </c>
      <c r="D26" s="89">
        <v>475406</v>
      </c>
      <c r="E26" s="89">
        <v>3287</v>
      </c>
      <c r="F26" s="90">
        <f t="shared" si="1"/>
        <v>472119</v>
      </c>
      <c r="G26" s="89">
        <v>196041</v>
      </c>
    </row>
    <row r="27" spans="1:7" ht="12.75">
      <c r="A27" s="86" t="s">
        <v>763</v>
      </c>
      <c r="B27" s="87" t="s">
        <v>709</v>
      </c>
      <c r="C27" s="92" t="s">
        <v>188</v>
      </c>
      <c r="D27" s="89">
        <v>0</v>
      </c>
      <c r="E27" s="89">
        <v>0</v>
      </c>
      <c r="F27" s="90">
        <f t="shared" si="1"/>
        <v>0</v>
      </c>
      <c r="G27" s="89">
        <v>0</v>
      </c>
    </row>
    <row r="28" spans="1:7" ht="12.75">
      <c r="A28" s="86" t="s">
        <v>764</v>
      </c>
      <c r="B28" s="87" t="s">
        <v>620</v>
      </c>
      <c r="C28" s="92" t="s">
        <v>190</v>
      </c>
      <c r="D28" s="89">
        <v>0</v>
      </c>
      <c r="E28" s="89">
        <v>0</v>
      </c>
      <c r="F28" s="90">
        <f t="shared" si="1"/>
        <v>0</v>
      </c>
      <c r="G28" s="89">
        <v>0</v>
      </c>
    </row>
    <row r="29" spans="1:7" ht="12.75">
      <c r="A29" s="79" t="s">
        <v>256</v>
      </c>
      <c r="B29" s="84" t="s">
        <v>894</v>
      </c>
      <c r="C29" s="81" t="s">
        <v>192</v>
      </c>
      <c r="D29" s="82">
        <f>SUM(D30:D37)</f>
        <v>0</v>
      </c>
      <c r="E29" s="82">
        <f>SUM(E30:E37)</f>
        <v>0</v>
      </c>
      <c r="F29" s="82">
        <f>SUM(F30:F37)</f>
        <v>0</v>
      </c>
      <c r="G29" s="82">
        <f>SUM(G30:G37)</f>
        <v>0</v>
      </c>
    </row>
    <row r="30" spans="1:7" ht="12.75">
      <c r="A30" s="86" t="s">
        <v>258</v>
      </c>
      <c r="B30" s="87" t="s">
        <v>341</v>
      </c>
      <c r="C30" s="92" t="s">
        <v>194</v>
      </c>
      <c r="D30" s="89">
        <v>0</v>
      </c>
      <c r="E30" s="89">
        <v>0</v>
      </c>
      <c r="F30" s="90">
        <f aca="true" t="shared" si="2" ref="F30:F37">D30-E30</f>
        <v>0</v>
      </c>
      <c r="G30" s="89">
        <v>0</v>
      </c>
    </row>
    <row r="31" spans="1:7" ht="25.5">
      <c r="A31" s="95" t="s">
        <v>260</v>
      </c>
      <c r="B31" s="96" t="s">
        <v>556</v>
      </c>
      <c r="C31" s="92" t="s">
        <v>196</v>
      </c>
      <c r="D31" s="89">
        <v>0</v>
      </c>
      <c r="E31" s="89">
        <v>0</v>
      </c>
      <c r="F31" s="90">
        <f t="shared" si="2"/>
        <v>0</v>
      </c>
      <c r="G31" s="89">
        <v>0</v>
      </c>
    </row>
    <row r="32" spans="1:7" ht="12.75">
      <c r="A32" s="86" t="s">
        <v>262</v>
      </c>
      <c r="B32" s="87" t="s">
        <v>710</v>
      </c>
      <c r="C32" s="92" t="s">
        <v>198</v>
      </c>
      <c r="D32" s="89">
        <v>0</v>
      </c>
      <c r="E32" s="89">
        <v>0</v>
      </c>
      <c r="F32" s="90">
        <f t="shared" si="2"/>
        <v>0</v>
      </c>
      <c r="G32" s="89">
        <v>0</v>
      </c>
    </row>
    <row r="33" spans="1:7" ht="12.75">
      <c r="A33" s="86" t="s">
        <v>767</v>
      </c>
      <c r="B33" s="87" t="s">
        <v>711</v>
      </c>
      <c r="C33" s="92" t="s">
        <v>200</v>
      </c>
      <c r="D33" s="89">
        <v>0</v>
      </c>
      <c r="E33" s="89">
        <v>0</v>
      </c>
      <c r="F33" s="90">
        <f t="shared" si="2"/>
        <v>0</v>
      </c>
      <c r="G33" s="89">
        <v>0</v>
      </c>
    </row>
    <row r="34" spans="1:7" ht="12.75">
      <c r="A34" s="91" t="s">
        <v>768</v>
      </c>
      <c r="B34" s="87" t="s">
        <v>712</v>
      </c>
      <c r="C34" s="92" t="s">
        <v>202</v>
      </c>
      <c r="D34" s="89">
        <v>0</v>
      </c>
      <c r="E34" s="89">
        <v>0</v>
      </c>
      <c r="F34" s="90">
        <f t="shared" si="2"/>
        <v>0</v>
      </c>
      <c r="G34" s="89">
        <v>0</v>
      </c>
    </row>
    <row r="35" spans="1:7" ht="12.75">
      <c r="A35" s="91" t="s">
        <v>769</v>
      </c>
      <c r="B35" s="87" t="s">
        <v>713</v>
      </c>
      <c r="C35" s="92" t="s">
        <v>204</v>
      </c>
      <c r="D35" s="89">
        <v>0</v>
      </c>
      <c r="E35" s="89">
        <v>0</v>
      </c>
      <c r="F35" s="90">
        <f t="shared" si="2"/>
        <v>0</v>
      </c>
      <c r="G35" s="89">
        <v>0</v>
      </c>
    </row>
    <row r="36" spans="1:7" ht="12.75">
      <c r="A36" s="91" t="s">
        <v>770</v>
      </c>
      <c r="B36" s="87" t="s">
        <v>714</v>
      </c>
      <c r="C36" s="92" t="s">
        <v>205</v>
      </c>
      <c r="D36" s="89">
        <v>0</v>
      </c>
      <c r="E36" s="89">
        <v>0</v>
      </c>
      <c r="F36" s="90">
        <f t="shared" si="2"/>
        <v>0</v>
      </c>
      <c r="G36" s="89">
        <v>0</v>
      </c>
    </row>
    <row r="37" spans="1:7" ht="12.75">
      <c r="A37" s="91" t="s">
        <v>771</v>
      </c>
      <c r="B37" s="87" t="s">
        <v>715</v>
      </c>
      <c r="C37" s="92" t="s">
        <v>206</v>
      </c>
      <c r="D37" s="89">
        <v>0</v>
      </c>
      <c r="E37" s="89">
        <v>0</v>
      </c>
      <c r="F37" s="90">
        <f t="shared" si="2"/>
        <v>0</v>
      </c>
      <c r="G37" s="89">
        <v>0</v>
      </c>
    </row>
    <row r="38" spans="1:7" ht="12.75">
      <c r="A38" s="79" t="s">
        <v>153</v>
      </c>
      <c r="B38" s="84" t="s">
        <v>787</v>
      </c>
      <c r="C38" s="81" t="s">
        <v>207</v>
      </c>
      <c r="D38" s="82">
        <f>SUM(D39+D47+D54+D62)</f>
        <v>4483060</v>
      </c>
      <c r="E38" s="82">
        <f>SUM(E39+E47+E54+E62)</f>
        <v>6382</v>
      </c>
      <c r="F38" s="82">
        <f>SUM(F39+F47+F54+F62)</f>
        <v>4476678</v>
      </c>
      <c r="G38" s="82">
        <f>SUM(G39+G47+G54+G62)</f>
        <v>4274162</v>
      </c>
    </row>
    <row r="39" spans="1:7" ht="12.75">
      <c r="A39" s="85" t="s">
        <v>155</v>
      </c>
      <c r="B39" s="84" t="s">
        <v>895</v>
      </c>
      <c r="C39" s="81" t="s">
        <v>208</v>
      </c>
      <c r="D39" s="82">
        <f>SUM(D40:D46)</f>
        <v>182122</v>
      </c>
      <c r="E39" s="82">
        <f>SUM(E40:E46)</f>
        <v>0</v>
      </c>
      <c r="F39" s="82">
        <f>SUM(F40:F46)</f>
        <v>182122</v>
      </c>
      <c r="G39" s="82">
        <f>SUM(G40:G46)</f>
        <v>109922</v>
      </c>
    </row>
    <row r="40" spans="1:7" ht="12.75">
      <c r="A40" s="86" t="s">
        <v>157</v>
      </c>
      <c r="B40" s="87" t="s">
        <v>716</v>
      </c>
      <c r="C40" s="92" t="s">
        <v>209</v>
      </c>
      <c r="D40" s="89">
        <v>18280</v>
      </c>
      <c r="E40" s="89">
        <v>0</v>
      </c>
      <c r="F40" s="90">
        <f aca="true" t="shared" si="3" ref="F40:F46">D40-E40</f>
        <v>18280</v>
      </c>
      <c r="G40" s="89">
        <v>19551</v>
      </c>
    </row>
    <row r="41" spans="1:7" ht="25.5">
      <c r="A41" s="95" t="s">
        <v>159</v>
      </c>
      <c r="B41" s="96" t="s">
        <v>772</v>
      </c>
      <c r="C41" s="92" t="s">
        <v>210</v>
      </c>
      <c r="D41" s="89">
        <v>0</v>
      </c>
      <c r="E41" s="89">
        <v>0</v>
      </c>
      <c r="F41" s="90">
        <f t="shared" si="3"/>
        <v>0</v>
      </c>
      <c r="G41" s="89">
        <v>0</v>
      </c>
    </row>
    <row r="42" spans="1:7" ht="25.5" customHeight="1">
      <c r="A42" s="95" t="s">
        <v>161</v>
      </c>
      <c r="B42" s="96" t="s">
        <v>717</v>
      </c>
      <c r="C42" s="92" t="s">
        <v>211</v>
      </c>
      <c r="D42" s="89">
        <v>0</v>
      </c>
      <c r="E42" s="89">
        <v>0</v>
      </c>
      <c r="F42" s="90">
        <f t="shared" si="3"/>
        <v>0</v>
      </c>
      <c r="G42" s="89">
        <v>0</v>
      </c>
    </row>
    <row r="43" spans="1:7" ht="12.75">
      <c r="A43" s="86" t="s">
        <v>163</v>
      </c>
      <c r="B43" s="87" t="s">
        <v>718</v>
      </c>
      <c r="C43" s="92" t="s">
        <v>212</v>
      </c>
      <c r="D43" s="89">
        <v>163842</v>
      </c>
      <c r="E43" s="89">
        <v>0</v>
      </c>
      <c r="F43" s="90">
        <f t="shared" si="3"/>
        <v>163842</v>
      </c>
      <c r="G43" s="89">
        <v>90371</v>
      </c>
    </row>
    <row r="44" spans="1:7" ht="12.75">
      <c r="A44" s="86" t="s">
        <v>165</v>
      </c>
      <c r="B44" s="87" t="s">
        <v>719</v>
      </c>
      <c r="C44" s="92" t="s">
        <v>213</v>
      </c>
      <c r="D44" s="89">
        <v>0</v>
      </c>
      <c r="E44" s="89">
        <v>0</v>
      </c>
      <c r="F44" s="90">
        <f t="shared" si="3"/>
        <v>0</v>
      </c>
      <c r="G44" s="89">
        <v>0</v>
      </c>
    </row>
    <row r="45" spans="1:7" ht="12.75">
      <c r="A45" s="86" t="s">
        <v>167</v>
      </c>
      <c r="B45" s="87" t="s">
        <v>720</v>
      </c>
      <c r="C45" s="92" t="s">
        <v>214</v>
      </c>
      <c r="D45" s="89">
        <v>0</v>
      </c>
      <c r="E45" s="89">
        <v>0</v>
      </c>
      <c r="F45" s="90">
        <f t="shared" si="3"/>
        <v>0</v>
      </c>
      <c r="G45" s="89">
        <v>0</v>
      </c>
    </row>
    <row r="46" spans="1:7" ht="12.75">
      <c r="A46" s="115" t="s">
        <v>169</v>
      </c>
      <c r="B46" s="87" t="s">
        <v>721</v>
      </c>
      <c r="C46" s="92" t="s">
        <v>215</v>
      </c>
      <c r="D46" s="89">
        <v>0</v>
      </c>
      <c r="E46" s="89">
        <v>0</v>
      </c>
      <c r="F46" s="90">
        <f t="shared" si="3"/>
        <v>0</v>
      </c>
      <c r="G46" s="89">
        <v>0</v>
      </c>
    </row>
    <row r="47" spans="1:7" ht="12.75">
      <c r="A47" s="116" t="s">
        <v>171</v>
      </c>
      <c r="B47" s="84" t="s">
        <v>773</v>
      </c>
      <c r="C47" s="81" t="s">
        <v>216</v>
      </c>
      <c r="D47" s="82">
        <f>SUM(D48:D53)</f>
        <v>0</v>
      </c>
      <c r="E47" s="82">
        <f>SUM(E48:E53)</f>
        <v>0</v>
      </c>
      <c r="F47" s="82">
        <f>SUM(F48:F53)</f>
        <v>0</v>
      </c>
      <c r="G47" s="82">
        <f>SUM(G48:G53)</f>
        <v>0</v>
      </c>
    </row>
    <row r="48" spans="1:7" ht="25.5">
      <c r="A48" s="95" t="s">
        <v>173</v>
      </c>
      <c r="B48" s="96" t="s">
        <v>722</v>
      </c>
      <c r="C48" s="92" t="s">
        <v>217</v>
      </c>
      <c r="D48" s="89">
        <v>0</v>
      </c>
      <c r="E48" s="89">
        <v>0</v>
      </c>
      <c r="F48" s="90">
        <f aca="true" t="shared" si="4" ref="F48:F53">D48-E48</f>
        <v>0</v>
      </c>
      <c r="G48" s="89">
        <v>0</v>
      </c>
    </row>
    <row r="49" spans="1:7" ht="25.5">
      <c r="A49" s="95" t="s">
        <v>175</v>
      </c>
      <c r="B49" s="182" t="s">
        <v>342</v>
      </c>
      <c r="C49" s="92" t="s">
        <v>218</v>
      </c>
      <c r="D49" s="89">
        <v>0</v>
      </c>
      <c r="E49" s="89">
        <v>0</v>
      </c>
      <c r="F49" s="90">
        <f t="shared" si="4"/>
        <v>0</v>
      </c>
      <c r="G49" s="89">
        <v>0</v>
      </c>
    </row>
    <row r="50" spans="1:7" ht="12.75">
      <c r="A50" s="95" t="s">
        <v>177</v>
      </c>
      <c r="B50" s="87" t="s">
        <v>723</v>
      </c>
      <c r="C50" s="92" t="s">
        <v>219</v>
      </c>
      <c r="D50" s="89">
        <v>0</v>
      </c>
      <c r="E50" s="89">
        <v>0</v>
      </c>
      <c r="F50" s="90">
        <f t="shared" si="4"/>
        <v>0</v>
      </c>
      <c r="G50" s="89">
        <v>0</v>
      </c>
    </row>
    <row r="51" spans="1:7" ht="25.5" customHeight="1">
      <c r="A51" s="95" t="s">
        <v>179</v>
      </c>
      <c r="B51" s="182" t="s">
        <v>106</v>
      </c>
      <c r="C51" s="92" t="s">
        <v>220</v>
      </c>
      <c r="D51" s="89">
        <v>0</v>
      </c>
      <c r="E51" s="89">
        <v>0</v>
      </c>
      <c r="F51" s="90">
        <f t="shared" si="4"/>
        <v>0</v>
      </c>
      <c r="G51" s="89">
        <v>0</v>
      </c>
    </row>
    <row r="52" spans="1:7" ht="12.75">
      <c r="A52" s="115" t="s">
        <v>181</v>
      </c>
      <c r="B52" s="87" t="s">
        <v>107</v>
      </c>
      <c r="C52" s="92" t="s">
        <v>221</v>
      </c>
      <c r="D52" s="89">
        <v>0</v>
      </c>
      <c r="E52" s="89">
        <v>0</v>
      </c>
      <c r="F52" s="90">
        <f t="shared" si="4"/>
        <v>0</v>
      </c>
      <c r="G52" s="89">
        <v>0</v>
      </c>
    </row>
    <row r="53" spans="1:7" ht="12.75">
      <c r="A53" s="115" t="s">
        <v>183</v>
      </c>
      <c r="B53" s="87" t="s">
        <v>108</v>
      </c>
      <c r="C53" s="92" t="s">
        <v>222</v>
      </c>
      <c r="D53" s="89">
        <v>0</v>
      </c>
      <c r="E53" s="89">
        <v>0</v>
      </c>
      <c r="F53" s="90">
        <f t="shared" si="4"/>
        <v>0</v>
      </c>
      <c r="G53" s="89">
        <v>0</v>
      </c>
    </row>
    <row r="54" spans="1:7" ht="12.75">
      <c r="A54" s="116" t="s">
        <v>191</v>
      </c>
      <c r="B54" s="84" t="s">
        <v>896</v>
      </c>
      <c r="C54" s="81" t="s">
        <v>223</v>
      </c>
      <c r="D54" s="82">
        <f>SUM(D55:D61)</f>
        <v>337261</v>
      </c>
      <c r="E54" s="82">
        <f>SUM(E55:E61)</f>
        <v>6382</v>
      </c>
      <c r="F54" s="82">
        <f>SUM(F55:F61)</f>
        <v>330879</v>
      </c>
      <c r="G54" s="82">
        <f>SUM(G55:G61)</f>
        <v>400686</v>
      </c>
    </row>
    <row r="55" spans="1:9" ht="25.5">
      <c r="A55" s="95" t="s">
        <v>193</v>
      </c>
      <c r="B55" s="96" t="s">
        <v>722</v>
      </c>
      <c r="C55" s="92" t="s">
        <v>224</v>
      </c>
      <c r="D55" s="89">
        <v>327037</v>
      </c>
      <c r="E55" s="89">
        <v>6382</v>
      </c>
      <c r="F55" s="90">
        <f aca="true" t="shared" si="5" ref="F55:F61">D55-E55</f>
        <v>320655</v>
      </c>
      <c r="G55" s="89">
        <v>302538</v>
      </c>
      <c r="I55" s="250"/>
    </row>
    <row r="56" spans="1:7" ht="25.5">
      <c r="A56" s="95" t="s">
        <v>195</v>
      </c>
      <c r="B56" s="96" t="s">
        <v>342</v>
      </c>
      <c r="C56" s="92" t="s">
        <v>225</v>
      </c>
      <c r="D56" s="89">
        <v>0</v>
      </c>
      <c r="E56" s="89">
        <v>0</v>
      </c>
      <c r="F56" s="90">
        <f t="shared" si="5"/>
        <v>0</v>
      </c>
      <c r="G56" s="89">
        <v>0</v>
      </c>
    </row>
    <row r="57" spans="1:7" ht="12.75">
      <c r="A57" s="95" t="s">
        <v>197</v>
      </c>
      <c r="B57" s="87" t="s">
        <v>723</v>
      </c>
      <c r="C57" s="92" t="s">
        <v>226</v>
      </c>
      <c r="D57" s="89">
        <v>0</v>
      </c>
      <c r="E57" s="89">
        <v>0</v>
      </c>
      <c r="F57" s="90">
        <f t="shared" si="5"/>
        <v>0</v>
      </c>
      <c r="G57" s="89">
        <v>0</v>
      </c>
    </row>
    <row r="58" spans="1:7" ht="25.5" customHeight="1">
      <c r="A58" s="95" t="s">
        <v>199</v>
      </c>
      <c r="B58" s="96" t="s">
        <v>557</v>
      </c>
      <c r="C58" s="92" t="s">
        <v>227</v>
      </c>
      <c r="D58" s="89">
        <v>0</v>
      </c>
      <c r="E58" s="89">
        <v>0</v>
      </c>
      <c r="F58" s="90">
        <f t="shared" si="5"/>
        <v>0</v>
      </c>
      <c r="G58" s="89">
        <v>0</v>
      </c>
    </row>
    <row r="59" spans="1:7" ht="12.75">
      <c r="A59" s="95" t="s">
        <v>201</v>
      </c>
      <c r="B59" s="87" t="s">
        <v>343</v>
      </c>
      <c r="C59" s="92" t="s">
        <v>228</v>
      </c>
      <c r="D59" s="89">
        <v>0</v>
      </c>
      <c r="E59" s="89">
        <v>0</v>
      </c>
      <c r="F59" s="90">
        <f t="shared" si="5"/>
        <v>0</v>
      </c>
      <c r="G59" s="89">
        <v>0</v>
      </c>
    </row>
    <row r="60" spans="1:7" ht="12.75">
      <c r="A60" s="95" t="s">
        <v>291</v>
      </c>
      <c r="B60" s="87" t="s">
        <v>843</v>
      </c>
      <c r="C60" s="92" t="s">
        <v>229</v>
      </c>
      <c r="D60" s="89">
        <v>10224</v>
      </c>
      <c r="E60" s="89">
        <v>0</v>
      </c>
      <c r="F60" s="90">
        <f t="shared" si="5"/>
        <v>10224</v>
      </c>
      <c r="G60" s="89">
        <v>98148</v>
      </c>
    </row>
    <row r="61" spans="1:7" ht="12.75">
      <c r="A61" s="91" t="s">
        <v>293</v>
      </c>
      <c r="B61" s="87" t="s">
        <v>107</v>
      </c>
      <c r="C61" s="92" t="s">
        <v>230</v>
      </c>
      <c r="D61" s="89">
        <v>0</v>
      </c>
      <c r="E61" s="89">
        <v>0</v>
      </c>
      <c r="F61" s="90">
        <f t="shared" si="5"/>
        <v>0</v>
      </c>
      <c r="G61" s="89">
        <v>0</v>
      </c>
    </row>
    <row r="62" spans="1:7" ht="12.75">
      <c r="A62" s="85" t="s">
        <v>298</v>
      </c>
      <c r="B62" s="84" t="s">
        <v>776</v>
      </c>
      <c r="C62" s="81" t="s">
        <v>232</v>
      </c>
      <c r="D62" s="82">
        <f>SUM(D63:D67)</f>
        <v>3963677</v>
      </c>
      <c r="E62" s="82">
        <f>SUM(E63:E67)</f>
        <v>0</v>
      </c>
      <c r="F62" s="82">
        <f>SUM(F63:F67)</f>
        <v>3963677</v>
      </c>
      <c r="G62" s="82">
        <f>SUM(G63:G67)</f>
        <v>3763554</v>
      </c>
    </row>
    <row r="63" spans="1:7" ht="12.75">
      <c r="A63" s="86" t="s">
        <v>299</v>
      </c>
      <c r="B63" s="87" t="s">
        <v>136</v>
      </c>
      <c r="C63" s="92" t="s">
        <v>233</v>
      </c>
      <c r="D63" s="89">
        <v>11118</v>
      </c>
      <c r="E63" s="89">
        <v>0</v>
      </c>
      <c r="F63" s="90">
        <f>D63-E63</f>
        <v>11118</v>
      </c>
      <c r="G63" s="89">
        <v>4381</v>
      </c>
    </row>
    <row r="64" spans="1:7" ht="12.75">
      <c r="A64" s="86" t="s">
        <v>300</v>
      </c>
      <c r="B64" s="87" t="s">
        <v>137</v>
      </c>
      <c r="C64" s="92" t="s">
        <v>234</v>
      </c>
      <c r="D64" s="89">
        <v>3952559</v>
      </c>
      <c r="E64" s="89">
        <v>0</v>
      </c>
      <c r="F64" s="90">
        <f>D64-E64</f>
        <v>3952559</v>
      </c>
      <c r="G64" s="89">
        <v>3759173</v>
      </c>
    </row>
    <row r="65" spans="1:7" ht="12.75">
      <c r="A65" s="86" t="s">
        <v>301</v>
      </c>
      <c r="B65" s="87" t="s">
        <v>138</v>
      </c>
      <c r="C65" s="92" t="s">
        <v>235</v>
      </c>
      <c r="D65" s="89">
        <v>0</v>
      </c>
      <c r="E65" s="89">
        <v>0</v>
      </c>
      <c r="F65" s="90">
        <f>D65-E65</f>
        <v>0</v>
      </c>
      <c r="G65" s="89">
        <v>0</v>
      </c>
    </row>
    <row r="66" spans="1:7" ht="12.75">
      <c r="A66" s="86" t="s">
        <v>775</v>
      </c>
      <c r="B66" s="87" t="s">
        <v>139</v>
      </c>
      <c r="C66" s="92" t="s">
        <v>236</v>
      </c>
      <c r="D66" s="89">
        <v>0</v>
      </c>
      <c r="E66" s="89">
        <v>0</v>
      </c>
      <c r="F66" s="90">
        <f>D66-E66</f>
        <v>0</v>
      </c>
      <c r="G66" s="89">
        <v>0</v>
      </c>
    </row>
    <row r="67" spans="1:7" ht="12.75">
      <c r="A67" s="86" t="s">
        <v>828</v>
      </c>
      <c r="B67" s="87" t="s">
        <v>548</v>
      </c>
      <c r="C67" s="92" t="s">
        <v>237</v>
      </c>
      <c r="D67" s="89">
        <v>0</v>
      </c>
      <c r="E67" s="89">
        <v>0</v>
      </c>
      <c r="F67" s="90">
        <f>D67-E67</f>
        <v>0</v>
      </c>
      <c r="G67" s="89">
        <v>0</v>
      </c>
    </row>
    <row r="68" spans="1:9" ht="12.75">
      <c r="A68" s="85" t="s">
        <v>203</v>
      </c>
      <c r="B68" s="84" t="s">
        <v>897</v>
      </c>
      <c r="C68" s="81" t="s">
        <v>238</v>
      </c>
      <c r="D68" s="82">
        <f>SUM(D69:D72)</f>
        <v>15510</v>
      </c>
      <c r="E68" s="82">
        <f>SUM(E69:E72)</f>
        <v>0</v>
      </c>
      <c r="F68" s="82">
        <f>SUM(F69:F72)</f>
        <v>15510</v>
      </c>
      <c r="G68" s="82">
        <f>SUM(G69:G72)</f>
        <v>4619</v>
      </c>
      <c r="I68" s="250"/>
    </row>
    <row r="69" spans="1:7" ht="12.75">
      <c r="A69" s="86" t="s">
        <v>320</v>
      </c>
      <c r="B69" s="87" t="s">
        <v>779</v>
      </c>
      <c r="C69" s="92" t="s">
        <v>239</v>
      </c>
      <c r="D69" s="89">
        <v>0</v>
      </c>
      <c r="E69" s="89">
        <v>0</v>
      </c>
      <c r="F69" s="90">
        <f>D69-E69</f>
        <v>0</v>
      </c>
      <c r="G69" s="89">
        <v>0</v>
      </c>
    </row>
    <row r="70" spans="1:7" ht="12.75">
      <c r="A70" s="86" t="s">
        <v>419</v>
      </c>
      <c r="B70" s="87" t="s">
        <v>780</v>
      </c>
      <c r="C70" s="92" t="s">
        <v>241</v>
      </c>
      <c r="D70" s="89">
        <v>4322</v>
      </c>
      <c r="E70" s="89">
        <v>0</v>
      </c>
      <c r="F70" s="90">
        <f>D70-E70</f>
        <v>4322</v>
      </c>
      <c r="G70" s="89">
        <v>4619</v>
      </c>
    </row>
    <row r="71" spans="1:7" ht="12.75">
      <c r="A71" s="86" t="s">
        <v>778</v>
      </c>
      <c r="B71" s="87" t="s">
        <v>781</v>
      </c>
      <c r="C71" s="92" t="s">
        <v>243</v>
      </c>
      <c r="D71" s="89">
        <v>0</v>
      </c>
      <c r="E71" s="89">
        <v>0</v>
      </c>
      <c r="F71" s="90">
        <f>D71-E71</f>
        <v>0</v>
      </c>
      <c r="G71" s="89">
        <v>0</v>
      </c>
    </row>
    <row r="72" spans="1:7" ht="12.75">
      <c r="A72" s="86" t="s">
        <v>323</v>
      </c>
      <c r="B72" s="87" t="s">
        <v>782</v>
      </c>
      <c r="C72" s="92" t="s">
        <v>245</v>
      </c>
      <c r="D72" s="89">
        <v>11188</v>
      </c>
      <c r="E72" s="89">
        <v>0</v>
      </c>
      <c r="F72" s="90">
        <f>D72-E72</f>
        <v>11188</v>
      </c>
      <c r="G72" s="89">
        <v>0</v>
      </c>
    </row>
    <row r="73" spans="1:7" s="73" customFormat="1" ht="15">
      <c r="A73" s="47" t="str">
        <f>+A1</f>
        <v>D O L K A M Šuja a.s. DIČ: 2020448562</v>
      </c>
      <c r="B73" s="78"/>
      <c r="C73" s="98"/>
      <c r="D73" s="99"/>
      <c r="E73" s="99"/>
      <c r="F73" s="99"/>
      <c r="G73" s="99"/>
    </row>
    <row r="74" spans="1:7" s="51" customFormat="1" ht="14.25">
      <c r="A74" s="46" t="str">
        <f>+A2</f>
        <v>Súvaha k 31. decembru 2010</v>
      </c>
      <c r="B74" s="74"/>
      <c r="C74" s="49"/>
      <c r="D74" s="50"/>
      <c r="E74" s="50"/>
      <c r="F74" s="50"/>
      <c r="G74" s="50"/>
    </row>
    <row r="75" spans="1:7" s="114" customFormat="1" ht="11.25">
      <c r="A75" s="269" t="s">
        <v>401</v>
      </c>
      <c r="B75" s="277" t="s">
        <v>402</v>
      </c>
      <c r="C75" s="275" t="s">
        <v>143</v>
      </c>
      <c r="D75" s="271" t="s">
        <v>399</v>
      </c>
      <c r="E75" s="272"/>
      <c r="F75" s="271" t="s">
        <v>400</v>
      </c>
      <c r="G75" s="272"/>
    </row>
    <row r="76" spans="1:7" s="114" customFormat="1" ht="11.25">
      <c r="A76" s="279"/>
      <c r="B76" s="278"/>
      <c r="C76" s="276"/>
      <c r="D76" s="273"/>
      <c r="E76" s="274"/>
      <c r="F76" s="273"/>
      <c r="G76" s="274"/>
    </row>
    <row r="77" spans="1:7" s="55" customFormat="1" ht="11.25">
      <c r="A77" s="59" t="s">
        <v>147</v>
      </c>
      <c r="B77" s="64" t="s">
        <v>148</v>
      </c>
      <c r="C77" s="59" t="s">
        <v>149</v>
      </c>
      <c r="D77" s="65">
        <v>5</v>
      </c>
      <c r="E77" s="66"/>
      <c r="F77" s="65">
        <v>6</v>
      </c>
      <c r="G77" s="66"/>
    </row>
    <row r="78" spans="1:7" s="55" customFormat="1" ht="11.25">
      <c r="A78" s="61"/>
      <c r="B78" s="67"/>
      <c r="C78" s="63"/>
      <c r="D78" s="68" t="s">
        <v>889</v>
      </c>
      <c r="E78" s="69"/>
      <c r="F78" s="68" t="s">
        <v>889</v>
      </c>
      <c r="G78" s="69"/>
    </row>
    <row r="79" spans="1:7" ht="12.75">
      <c r="A79" s="79"/>
      <c r="B79" s="84" t="s">
        <v>788</v>
      </c>
      <c r="C79" s="81" t="s">
        <v>247</v>
      </c>
      <c r="D79" s="100"/>
      <c r="E79" s="101">
        <f>SUM(E80+E101+E132)</f>
        <v>6975401</v>
      </c>
      <c r="F79" s="102"/>
      <c r="G79" s="101">
        <f>SUM(G80+G101+G132)</f>
        <v>6628909</v>
      </c>
    </row>
    <row r="80" spans="1:7" ht="12.75">
      <c r="A80" s="79" t="s">
        <v>151</v>
      </c>
      <c r="B80" s="84" t="s">
        <v>789</v>
      </c>
      <c r="C80" s="81" t="s">
        <v>249</v>
      </c>
      <c r="D80" s="100"/>
      <c r="E80" s="101">
        <f>SUM(E81+E86+E93+E97+E100)</f>
        <v>6593262</v>
      </c>
      <c r="F80" s="102"/>
      <c r="G80" s="101">
        <f>SUM(G81+G86+G93+G97+G100)</f>
        <v>6323425</v>
      </c>
    </row>
    <row r="81" spans="1:7" ht="12.75">
      <c r="A81" s="85" t="s">
        <v>240</v>
      </c>
      <c r="B81" s="84" t="s">
        <v>898</v>
      </c>
      <c r="C81" s="81" t="s">
        <v>251</v>
      </c>
      <c r="D81" s="100"/>
      <c r="E81" s="101">
        <f>SUM(E82:E85)</f>
        <v>937828</v>
      </c>
      <c r="F81" s="102"/>
      <c r="G81" s="101">
        <f>SUM(G82:G85)</f>
        <v>937828</v>
      </c>
    </row>
    <row r="82" spans="1:7" ht="12.75">
      <c r="A82" s="86" t="s">
        <v>242</v>
      </c>
      <c r="B82" s="87" t="s">
        <v>140</v>
      </c>
      <c r="C82" s="92" t="s">
        <v>253</v>
      </c>
      <c r="D82" s="103"/>
      <c r="E82" s="104">
        <v>937828</v>
      </c>
      <c r="F82" s="103"/>
      <c r="G82" s="104">
        <v>937828</v>
      </c>
    </row>
    <row r="83" spans="1:7" ht="12.75">
      <c r="A83" s="91" t="s">
        <v>244</v>
      </c>
      <c r="B83" s="87" t="s">
        <v>141</v>
      </c>
      <c r="C83" s="92" t="s">
        <v>255</v>
      </c>
      <c r="D83" s="103"/>
      <c r="E83" s="105">
        <v>0</v>
      </c>
      <c r="F83" s="103"/>
      <c r="G83" s="104">
        <v>0</v>
      </c>
    </row>
    <row r="84" spans="1:7" ht="12.75">
      <c r="A84" s="86" t="s">
        <v>366</v>
      </c>
      <c r="B84" s="87" t="s">
        <v>142</v>
      </c>
      <c r="C84" s="92" t="s">
        <v>257</v>
      </c>
      <c r="D84" s="103"/>
      <c r="E84" s="105">
        <v>0</v>
      </c>
      <c r="F84" s="103"/>
      <c r="G84" s="104">
        <v>0</v>
      </c>
    </row>
    <row r="85" spans="1:7" ht="12.75">
      <c r="A85" s="86" t="s">
        <v>754</v>
      </c>
      <c r="B85" s="87" t="s">
        <v>783</v>
      </c>
      <c r="C85" s="92" t="s">
        <v>259</v>
      </c>
      <c r="D85" s="103"/>
      <c r="E85" s="105">
        <v>0</v>
      </c>
      <c r="F85" s="103"/>
      <c r="G85" s="104">
        <v>0</v>
      </c>
    </row>
    <row r="86" spans="1:7" ht="12.75">
      <c r="A86" s="85" t="s">
        <v>246</v>
      </c>
      <c r="B86" s="84" t="s">
        <v>899</v>
      </c>
      <c r="C86" s="81" t="s">
        <v>261</v>
      </c>
      <c r="D86" s="100"/>
      <c r="E86" s="101">
        <f>SUM(E87:E92)</f>
        <v>10446</v>
      </c>
      <c r="F86" s="100"/>
      <c r="G86" s="101">
        <f>SUM(G87:G92)</f>
        <v>10446</v>
      </c>
    </row>
    <row r="87" spans="1:7" ht="12.75">
      <c r="A87" s="86" t="s">
        <v>248</v>
      </c>
      <c r="B87" s="87" t="s">
        <v>422</v>
      </c>
      <c r="C87" s="92" t="s">
        <v>263</v>
      </c>
      <c r="D87" s="103"/>
      <c r="E87" s="105">
        <v>0</v>
      </c>
      <c r="F87" s="103"/>
      <c r="G87" s="104">
        <v>0</v>
      </c>
    </row>
    <row r="88" spans="1:7" ht="12.75" customHeight="1">
      <c r="A88" s="86" t="s">
        <v>250</v>
      </c>
      <c r="B88" s="87" t="s">
        <v>423</v>
      </c>
      <c r="C88" s="92" t="s">
        <v>265</v>
      </c>
      <c r="D88" s="103"/>
      <c r="E88" s="105">
        <v>10446</v>
      </c>
      <c r="F88" s="103"/>
      <c r="G88" s="104">
        <v>10446</v>
      </c>
    </row>
    <row r="89" spans="1:7" ht="12.75" customHeight="1">
      <c r="A89" s="95" t="s">
        <v>252</v>
      </c>
      <c r="B89" s="96" t="s">
        <v>426</v>
      </c>
      <c r="C89" s="92" t="s">
        <v>267</v>
      </c>
      <c r="D89" s="103"/>
      <c r="E89" s="105">
        <v>0</v>
      </c>
      <c r="F89" s="103"/>
      <c r="G89" s="104">
        <v>0</v>
      </c>
    </row>
    <row r="90" spans="1:7" ht="12.75">
      <c r="A90" s="91" t="s">
        <v>254</v>
      </c>
      <c r="B90" s="87" t="s">
        <v>427</v>
      </c>
      <c r="C90" s="92" t="s">
        <v>269</v>
      </c>
      <c r="D90" s="103"/>
      <c r="E90" s="105">
        <v>0</v>
      </c>
      <c r="F90" s="103"/>
      <c r="G90" s="104">
        <v>0</v>
      </c>
    </row>
    <row r="91" spans="1:7" ht="12.75">
      <c r="A91" s="91" t="s">
        <v>367</v>
      </c>
      <c r="B91" s="87" t="s">
        <v>428</v>
      </c>
      <c r="C91" s="92" t="s">
        <v>271</v>
      </c>
      <c r="D91" s="103"/>
      <c r="E91" s="105">
        <v>0</v>
      </c>
      <c r="F91" s="103"/>
      <c r="G91" s="104">
        <v>0</v>
      </c>
    </row>
    <row r="92" spans="1:7" ht="12.75">
      <c r="A92" s="91" t="s">
        <v>761</v>
      </c>
      <c r="B92" s="87" t="s">
        <v>344</v>
      </c>
      <c r="C92" s="92" t="s">
        <v>273</v>
      </c>
      <c r="D92" s="103"/>
      <c r="E92" s="105">
        <v>0</v>
      </c>
      <c r="F92" s="103"/>
      <c r="G92" s="104">
        <v>0</v>
      </c>
    </row>
    <row r="93" spans="1:7" ht="12.75">
      <c r="A93" s="85" t="s">
        <v>256</v>
      </c>
      <c r="B93" s="84" t="s">
        <v>900</v>
      </c>
      <c r="C93" s="81" t="s">
        <v>274</v>
      </c>
      <c r="D93" s="100"/>
      <c r="E93" s="101">
        <f>SUM(E94:E96)</f>
        <v>5337826</v>
      </c>
      <c r="F93" s="100"/>
      <c r="G93" s="101">
        <f>SUM(G94:G96)</f>
        <v>5444968</v>
      </c>
    </row>
    <row r="94" spans="1:7" ht="12.75">
      <c r="A94" s="86" t="s">
        <v>258</v>
      </c>
      <c r="B94" s="87" t="s">
        <v>429</v>
      </c>
      <c r="C94" s="92" t="s">
        <v>275</v>
      </c>
      <c r="D94" s="103"/>
      <c r="E94" s="105">
        <v>255067</v>
      </c>
      <c r="F94" s="103"/>
      <c r="G94" s="104">
        <v>255067</v>
      </c>
    </row>
    <row r="95" spans="1:7" ht="12.75">
      <c r="A95" s="86" t="s">
        <v>260</v>
      </c>
      <c r="B95" s="87" t="s">
        <v>430</v>
      </c>
      <c r="C95" s="92" t="s">
        <v>276</v>
      </c>
      <c r="D95" s="103"/>
      <c r="E95" s="105">
        <v>0</v>
      </c>
      <c r="F95" s="103"/>
      <c r="G95" s="104">
        <v>0</v>
      </c>
    </row>
    <row r="96" spans="1:7" ht="12.75">
      <c r="A96" s="106" t="s">
        <v>262</v>
      </c>
      <c r="B96" s="87" t="s">
        <v>431</v>
      </c>
      <c r="C96" s="92" t="s">
        <v>277</v>
      </c>
      <c r="D96" s="103"/>
      <c r="E96" s="105">
        <v>5082759</v>
      </c>
      <c r="F96" s="103"/>
      <c r="G96" s="104">
        <v>5189901</v>
      </c>
    </row>
    <row r="97" spans="1:7" ht="12.75">
      <c r="A97" s="85" t="s">
        <v>264</v>
      </c>
      <c r="B97" s="84" t="s">
        <v>790</v>
      </c>
      <c r="C97" s="81" t="s">
        <v>278</v>
      </c>
      <c r="D97" s="100"/>
      <c r="E97" s="101">
        <f>SUM(E98:E99)</f>
        <v>0</v>
      </c>
      <c r="F97" s="100"/>
      <c r="G97" s="101">
        <f>SUM(G98:G99)</f>
        <v>0</v>
      </c>
    </row>
    <row r="98" spans="1:7" ht="12.75">
      <c r="A98" s="86" t="s">
        <v>266</v>
      </c>
      <c r="B98" s="108" t="s">
        <v>432</v>
      </c>
      <c r="C98" s="92" t="s">
        <v>279</v>
      </c>
      <c r="D98" s="103"/>
      <c r="E98" s="105">
        <v>0</v>
      </c>
      <c r="F98" s="103"/>
      <c r="G98" s="104">
        <v>0</v>
      </c>
    </row>
    <row r="99" spans="1:7" ht="12.75">
      <c r="A99" s="91" t="s">
        <v>268</v>
      </c>
      <c r="B99" s="87" t="s">
        <v>433</v>
      </c>
      <c r="C99" s="92" t="s">
        <v>280</v>
      </c>
      <c r="D99" s="103"/>
      <c r="E99" s="105">
        <v>0</v>
      </c>
      <c r="F99" s="103"/>
      <c r="G99" s="104">
        <v>0</v>
      </c>
    </row>
    <row r="100" spans="1:7" ht="25.5" customHeight="1">
      <c r="A100" s="109" t="s">
        <v>270</v>
      </c>
      <c r="B100" s="110" t="s">
        <v>784</v>
      </c>
      <c r="C100" s="81" t="s">
        <v>281</v>
      </c>
      <c r="D100" s="100"/>
      <c r="E100" s="101">
        <f>SUM(F8-(E81+E86+E93+E97+E101+E132))</f>
        <v>307162</v>
      </c>
      <c r="F100" s="107"/>
      <c r="G100" s="101">
        <f>SUM(G8-(G81+G86+G93+G97+G101+G132))</f>
        <v>-69817</v>
      </c>
    </row>
    <row r="101" spans="1:7" ht="12.75">
      <c r="A101" s="79" t="s">
        <v>272</v>
      </c>
      <c r="B101" s="84" t="s">
        <v>791</v>
      </c>
      <c r="C101" s="81" t="s">
        <v>282</v>
      </c>
      <c r="D101" s="100"/>
      <c r="E101" s="101">
        <f>SUM(E102+E107+E118+E128+E129)</f>
        <v>377677</v>
      </c>
      <c r="F101" s="107"/>
      <c r="G101" s="101">
        <f>SUM(G102+G107+G118+G128+G129)</f>
        <v>300520</v>
      </c>
    </row>
    <row r="102" spans="1:9" ht="12.75">
      <c r="A102" s="85" t="s">
        <v>155</v>
      </c>
      <c r="B102" s="84" t="s">
        <v>798</v>
      </c>
      <c r="C102" s="81" t="s">
        <v>283</v>
      </c>
      <c r="D102" s="100"/>
      <c r="E102" s="101">
        <f>SUM(E103:E106)</f>
        <v>89483</v>
      </c>
      <c r="F102" s="107"/>
      <c r="G102" s="101">
        <f>SUM(G103:G106)</f>
        <v>74914</v>
      </c>
      <c r="I102" s="250"/>
    </row>
    <row r="103" spans="1:7" ht="12.75">
      <c r="A103" s="86" t="s">
        <v>157</v>
      </c>
      <c r="B103" s="87" t="s">
        <v>799</v>
      </c>
      <c r="C103" s="92" t="s">
        <v>284</v>
      </c>
      <c r="D103" s="103"/>
      <c r="E103" s="105">
        <v>0</v>
      </c>
      <c r="F103" s="103"/>
      <c r="G103" s="104">
        <v>0</v>
      </c>
    </row>
    <row r="104" spans="1:7" ht="12.75">
      <c r="A104" s="86" t="s">
        <v>159</v>
      </c>
      <c r="B104" s="87" t="s">
        <v>800</v>
      </c>
      <c r="C104" s="92" t="s">
        <v>285</v>
      </c>
      <c r="D104" s="103"/>
      <c r="E104" s="105">
        <v>0</v>
      </c>
      <c r="F104" s="103"/>
      <c r="G104" s="104">
        <v>0</v>
      </c>
    </row>
    <row r="105" spans="1:7" ht="12.75">
      <c r="A105" s="86" t="s">
        <v>161</v>
      </c>
      <c r="B105" s="87" t="s">
        <v>434</v>
      </c>
      <c r="C105" s="92" t="s">
        <v>286</v>
      </c>
      <c r="D105" s="103"/>
      <c r="E105" s="105">
        <v>36547</v>
      </c>
      <c r="F105" s="103"/>
      <c r="G105" s="104">
        <v>33488</v>
      </c>
    </row>
    <row r="106" spans="1:9" ht="12.75">
      <c r="A106" s="86" t="s">
        <v>163</v>
      </c>
      <c r="B106" s="87" t="s">
        <v>868</v>
      </c>
      <c r="C106" s="92" t="s">
        <v>287</v>
      </c>
      <c r="D106" s="103"/>
      <c r="E106" s="105">
        <v>52936</v>
      </c>
      <c r="F106" s="103"/>
      <c r="G106" s="104">
        <v>41426</v>
      </c>
      <c r="I106" s="250"/>
    </row>
    <row r="107" spans="1:7" ht="12.75">
      <c r="A107" s="85" t="s">
        <v>171</v>
      </c>
      <c r="B107" s="84" t="s">
        <v>801</v>
      </c>
      <c r="C107" s="81" t="s">
        <v>288</v>
      </c>
      <c r="D107" s="100"/>
      <c r="E107" s="101">
        <f>SUM(E108:E117)</f>
        <v>113819</v>
      </c>
      <c r="F107" s="100"/>
      <c r="G107" s="101">
        <f>SUM(G108:G117)</f>
        <v>87632</v>
      </c>
    </row>
    <row r="108" spans="1:7" ht="12.75">
      <c r="A108" s="86" t="s">
        <v>173</v>
      </c>
      <c r="B108" s="108" t="s">
        <v>435</v>
      </c>
      <c r="C108" s="92" t="s">
        <v>289</v>
      </c>
      <c r="D108" s="103"/>
      <c r="E108" s="105">
        <v>0</v>
      </c>
      <c r="F108" s="103"/>
      <c r="G108" s="104">
        <v>0</v>
      </c>
    </row>
    <row r="109" spans="1:7" ht="12.75">
      <c r="A109" s="86" t="s">
        <v>175</v>
      </c>
      <c r="B109" s="108" t="s">
        <v>436</v>
      </c>
      <c r="C109" s="92" t="s">
        <v>290</v>
      </c>
      <c r="D109" s="111"/>
      <c r="E109" s="112">
        <v>0</v>
      </c>
      <c r="F109" s="111"/>
      <c r="G109" s="113">
        <v>0</v>
      </c>
    </row>
    <row r="110" spans="1:7" ht="25.5">
      <c r="A110" s="95" t="s">
        <v>177</v>
      </c>
      <c r="B110" s="96" t="s">
        <v>347</v>
      </c>
      <c r="C110" s="92" t="s">
        <v>292</v>
      </c>
      <c r="D110" s="103"/>
      <c r="E110" s="105">
        <v>0</v>
      </c>
      <c r="F110" s="103"/>
      <c r="G110" s="104">
        <v>0</v>
      </c>
    </row>
    <row r="111" spans="1:7" ht="12.75">
      <c r="A111" s="95" t="s">
        <v>179</v>
      </c>
      <c r="B111" s="87" t="s">
        <v>437</v>
      </c>
      <c r="C111" s="92" t="s">
        <v>294</v>
      </c>
      <c r="D111" s="103"/>
      <c r="E111" s="105">
        <v>0</v>
      </c>
      <c r="F111" s="103"/>
      <c r="G111" s="104">
        <v>0</v>
      </c>
    </row>
    <row r="112" spans="1:7" ht="12.75">
      <c r="A112" s="95" t="s">
        <v>181</v>
      </c>
      <c r="B112" s="87" t="s">
        <v>438</v>
      </c>
      <c r="C112" s="92" t="s">
        <v>296</v>
      </c>
      <c r="D112" s="103"/>
      <c r="E112" s="105">
        <v>0</v>
      </c>
      <c r="F112" s="103"/>
      <c r="G112" s="104">
        <v>0</v>
      </c>
    </row>
    <row r="113" spans="1:7" ht="12.75">
      <c r="A113" s="95" t="s">
        <v>183</v>
      </c>
      <c r="B113" s="87" t="s">
        <v>439</v>
      </c>
      <c r="C113" s="92" t="s">
        <v>369</v>
      </c>
      <c r="D113" s="103"/>
      <c r="E113" s="105">
        <v>0</v>
      </c>
      <c r="F113" s="103"/>
      <c r="G113" s="104">
        <v>0</v>
      </c>
    </row>
    <row r="114" spans="1:7" ht="12.75">
      <c r="A114" s="95" t="s">
        <v>185</v>
      </c>
      <c r="B114" s="87" t="s">
        <v>440</v>
      </c>
      <c r="C114" s="92" t="s">
        <v>370</v>
      </c>
      <c r="D114" s="103"/>
      <c r="E114" s="105">
        <v>0</v>
      </c>
      <c r="F114" s="103"/>
      <c r="G114" s="104">
        <v>0</v>
      </c>
    </row>
    <row r="115" spans="1:7" ht="12.75">
      <c r="A115" s="95" t="s">
        <v>187</v>
      </c>
      <c r="B115" s="87" t="s">
        <v>441</v>
      </c>
      <c r="C115" s="92" t="s">
        <v>371</v>
      </c>
      <c r="D115" s="103"/>
      <c r="E115" s="105">
        <v>6043</v>
      </c>
      <c r="F115" s="103"/>
      <c r="G115" s="104">
        <v>9122</v>
      </c>
    </row>
    <row r="116" spans="1:7" ht="12.75">
      <c r="A116" s="95" t="s">
        <v>189</v>
      </c>
      <c r="B116" s="87" t="s">
        <v>442</v>
      </c>
      <c r="C116" s="92" t="s">
        <v>372</v>
      </c>
      <c r="D116" s="103"/>
      <c r="E116" s="105">
        <v>0</v>
      </c>
      <c r="F116" s="103"/>
      <c r="G116" s="104">
        <v>0</v>
      </c>
    </row>
    <row r="117" spans="1:7" ht="12.75">
      <c r="A117" s="95" t="s">
        <v>368</v>
      </c>
      <c r="B117" s="87" t="s">
        <v>443</v>
      </c>
      <c r="C117" s="92" t="s">
        <v>373</v>
      </c>
      <c r="D117" s="103"/>
      <c r="E117" s="105">
        <v>107776</v>
      </c>
      <c r="F117" s="103"/>
      <c r="G117" s="104">
        <v>78510</v>
      </c>
    </row>
    <row r="118" spans="1:7" ht="12.75">
      <c r="A118" s="116" t="s">
        <v>191</v>
      </c>
      <c r="B118" s="84" t="s">
        <v>804</v>
      </c>
      <c r="C118" s="81" t="s">
        <v>374</v>
      </c>
      <c r="D118" s="100"/>
      <c r="E118" s="101">
        <f>SUM(E119:E127)</f>
        <v>174375</v>
      </c>
      <c r="F118" s="100"/>
      <c r="G118" s="101">
        <f>SUM(G119:G127)</f>
        <v>137974</v>
      </c>
    </row>
    <row r="119" spans="1:7" ht="25.5" customHeight="1">
      <c r="A119" s="95" t="s">
        <v>193</v>
      </c>
      <c r="B119" s="96" t="s">
        <v>444</v>
      </c>
      <c r="C119" s="92" t="s">
        <v>375</v>
      </c>
      <c r="D119" s="103"/>
      <c r="E119" s="105">
        <v>84684</v>
      </c>
      <c r="F119" s="103"/>
      <c r="G119" s="104">
        <v>85399</v>
      </c>
    </row>
    <row r="120" spans="1:7" ht="12.75">
      <c r="A120" s="95" t="s">
        <v>195</v>
      </c>
      <c r="B120" s="87" t="s">
        <v>446</v>
      </c>
      <c r="C120" s="92" t="s">
        <v>376</v>
      </c>
      <c r="D120" s="103"/>
      <c r="E120" s="105">
        <v>0</v>
      </c>
      <c r="F120" s="103"/>
      <c r="G120" s="104">
        <v>0</v>
      </c>
    </row>
    <row r="121" spans="1:7" ht="25.5">
      <c r="A121" s="95" t="s">
        <v>197</v>
      </c>
      <c r="B121" s="96" t="s">
        <v>348</v>
      </c>
      <c r="C121" s="92" t="s">
        <v>377</v>
      </c>
      <c r="D121" s="103"/>
      <c r="E121" s="105">
        <v>0</v>
      </c>
      <c r="F121" s="103"/>
      <c r="G121" s="104">
        <v>0</v>
      </c>
    </row>
    <row r="122" spans="1:7" ht="12.75">
      <c r="A122" s="95" t="s">
        <v>199</v>
      </c>
      <c r="B122" s="87" t="s">
        <v>447</v>
      </c>
      <c r="C122" s="92" t="s">
        <v>378</v>
      </c>
      <c r="D122" s="103"/>
      <c r="E122" s="105">
        <v>0</v>
      </c>
      <c r="F122" s="103"/>
      <c r="G122" s="104">
        <v>0</v>
      </c>
    </row>
    <row r="123" spans="1:7" ht="25.5" customHeight="1">
      <c r="A123" s="95" t="s">
        <v>201</v>
      </c>
      <c r="B123" s="96" t="s">
        <v>448</v>
      </c>
      <c r="C123" s="92" t="s">
        <v>379</v>
      </c>
      <c r="D123" s="103"/>
      <c r="E123" s="105">
        <v>4492</v>
      </c>
      <c r="F123" s="103"/>
      <c r="G123" s="104">
        <v>4492</v>
      </c>
    </row>
    <row r="124" spans="1:7" ht="12.75">
      <c r="A124" s="95" t="s">
        <v>291</v>
      </c>
      <c r="B124" s="87" t="s">
        <v>449</v>
      </c>
      <c r="C124" s="92" t="s">
        <v>380</v>
      </c>
      <c r="D124" s="103"/>
      <c r="E124" s="105">
        <v>24408</v>
      </c>
      <c r="F124" s="103"/>
      <c r="G124" s="104">
        <v>22742</v>
      </c>
    </row>
    <row r="125" spans="1:7" ht="12.75">
      <c r="A125" s="95" t="s">
        <v>293</v>
      </c>
      <c r="B125" s="87" t="s">
        <v>349</v>
      </c>
      <c r="C125" s="92" t="s">
        <v>381</v>
      </c>
      <c r="D125" s="103"/>
      <c r="E125" s="105">
        <v>19240</v>
      </c>
      <c r="F125" s="103"/>
      <c r="G125" s="104">
        <v>18360</v>
      </c>
    </row>
    <row r="126" spans="1:7" ht="12.75">
      <c r="A126" s="95" t="s">
        <v>295</v>
      </c>
      <c r="B126" s="87" t="s">
        <v>450</v>
      </c>
      <c r="C126" s="92" t="s">
        <v>382</v>
      </c>
      <c r="D126" s="111"/>
      <c r="E126" s="112">
        <v>39595</v>
      </c>
      <c r="F126" s="111"/>
      <c r="G126" s="113">
        <v>5036</v>
      </c>
    </row>
    <row r="127" spans="1:7" ht="12.75">
      <c r="A127" s="117" t="s">
        <v>297</v>
      </c>
      <c r="B127" s="87" t="s">
        <v>451</v>
      </c>
      <c r="C127" s="92" t="s">
        <v>383</v>
      </c>
      <c r="D127" s="103"/>
      <c r="E127" s="105">
        <v>1956</v>
      </c>
      <c r="F127" s="103"/>
      <c r="G127" s="104">
        <v>1945</v>
      </c>
    </row>
    <row r="128" spans="1:7" ht="12.75">
      <c r="A128" s="230" t="s">
        <v>298</v>
      </c>
      <c r="B128" s="83" t="s">
        <v>495</v>
      </c>
      <c r="C128" s="229" t="s">
        <v>384</v>
      </c>
      <c r="D128" s="231"/>
      <c r="E128" s="232">
        <v>0</v>
      </c>
      <c r="F128" s="231"/>
      <c r="G128" s="233">
        <v>0</v>
      </c>
    </row>
    <row r="129" spans="1:7" ht="12.75">
      <c r="A129" s="116" t="s">
        <v>805</v>
      </c>
      <c r="B129" s="84" t="s">
        <v>806</v>
      </c>
      <c r="C129" s="81" t="s">
        <v>385</v>
      </c>
      <c r="D129" s="100"/>
      <c r="E129" s="101">
        <f>SUM(E130:E131)</f>
        <v>0</v>
      </c>
      <c r="F129" s="100"/>
      <c r="G129" s="101">
        <f>SUM(G130:G131)</f>
        <v>0</v>
      </c>
    </row>
    <row r="130" spans="1:7" ht="12.75">
      <c r="A130" s="95" t="s">
        <v>808</v>
      </c>
      <c r="B130" s="87" t="s">
        <v>493</v>
      </c>
      <c r="C130" s="92" t="s">
        <v>386</v>
      </c>
      <c r="D130" s="103"/>
      <c r="E130" s="105">
        <v>0</v>
      </c>
      <c r="F130" s="103"/>
      <c r="G130" s="104">
        <v>0</v>
      </c>
    </row>
    <row r="131" spans="1:7" ht="12.75">
      <c r="A131" s="95" t="s">
        <v>809</v>
      </c>
      <c r="B131" s="87" t="s">
        <v>494</v>
      </c>
      <c r="C131" s="92" t="s">
        <v>387</v>
      </c>
      <c r="D131" s="103"/>
      <c r="E131" s="105">
        <v>0</v>
      </c>
      <c r="F131" s="103"/>
      <c r="G131" s="104">
        <v>0</v>
      </c>
    </row>
    <row r="132" spans="1:7" ht="12.75">
      <c r="A132" s="109" t="s">
        <v>203</v>
      </c>
      <c r="B132" s="84" t="s">
        <v>810</v>
      </c>
      <c r="C132" s="81" t="s">
        <v>815</v>
      </c>
      <c r="D132" s="100"/>
      <c r="E132" s="101">
        <f>SUM(E133:E136)</f>
        <v>4462</v>
      </c>
      <c r="F132" s="100"/>
      <c r="G132" s="101">
        <f>SUM(G133:G136)</f>
        <v>4964</v>
      </c>
    </row>
    <row r="133" spans="1:7" ht="12.75">
      <c r="A133" s="95" t="s">
        <v>320</v>
      </c>
      <c r="B133" s="87" t="s">
        <v>811</v>
      </c>
      <c r="C133" s="92" t="s">
        <v>816</v>
      </c>
      <c r="D133" s="103"/>
      <c r="E133" s="105">
        <v>0</v>
      </c>
      <c r="F133" s="103"/>
      <c r="G133" s="104">
        <v>0</v>
      </c>
    </row>
    <row r="134" spans="1:7" ht="12.75">
      <c r="A134" s="86" t="s">
        <v>419</v>
      </c>
      <c r="B134" s="87" t="s">
        <v>812</v>
      </c>
      <c r="C134" s="92" t="s">
        <v>817</v>
      </c>
      <c r="D134" s="103"/>
      <c r="E134" s="105">
        <v>4462</v>
      </c>
      <c r="F134" s="103"/>
      <c r="G134" s="104">
        <v>4964</v>
      </c>
    </row>
    <row r="135" spans="1:7" ht="12.75">
      <c r="A135" s="86" t="s">
        <v>778</v>
      </c>
      <c r="B135" s="87" t="s">
        <v>813</v>
      </c>
      <c r="C135" s="92" t="s">
        <v>818</v>
      </c>
      <c r="D135" s="103"/>
      <c r="E135" s="105">
        <v>0</v>
      </c>
      <c r="F135" s="103"/>
      <c r="G135" s="104">
        <v>0</v>
      </c>
    </row>
    <row r="136" spans="1:7" ht="12.75">
      <c r="A136" s="86" t="s">
        <v>323</v>
      </c>
      <c r="B136" s="87" t="s">
        <v>814</v>
      </c>
      <c r="C136" s="92" t="s">
        <v>819</v>
      </c>
      <c r="D136" s="103"/>
      <c r="E136" s="105">
        <v>0</v>
      </c>
      <c r="F136" s="103"/>
      <c r="G136" s="104">
        <v>0</v>
      </c>
    </row>
  </sheetData>
  <sheetProtection/>
  <mergeCells count="10">
    <mergeCell ref="A3:A5"/>
    <mergeCell ref="F75:G76"/>
    <mergeCell ref="D75:E76"/>
    <mergeCell ref="C75:C76"/>
    <mergeCell ref="B75:B76"/>
    <mergeCell ref="A75:A76"/>
    <mergeCell ref="G3:G4"/>
    <mergeCell ref="D3:F4"/>
    <mergeCell ref="C3:C5"/>
    <mergeCell ref="B3:B5"/>
  </mergeCells>
  <printOptions horizontalCentered="1"/>
  <pageMargins left="0.55" right="0.3" top="0.7480314960629921" bottom="0.7086614173228347" header="0.5118110236220472" footer="0.5118110236220472"/>
  <pageSetup orientation="portrait" paperSize="9" scale="70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60"/>
  <sheetViews>
    <sheetView zoomScalePageLayoutView="0" workbookViewId="0" topLeftCell="A22">
      <selection activeCell="AG39" sqref="AG39"/>
    </sheetView>
  </sheetViews>
  <sheetFormatPr defaultColWidth="9.140625" defaultRowHeight="12.75"/>
  <cols>
    <col min="1" max="87" width="2.00390625" style="2" customWidth="1"/>
    <col min="88" max="16384" width="9.140625" style="2" customWidth="1"/>
  </cols>
  <sheetData>
    <row r="1" spans="1:43" ht="11.25">
      <c r="A1" s="200" t="s">
        <v>478</v>
      </c>
      <c r="B1" s="4"/>
      <c r="C1" s="4"/>
      <c r="D1" s="4"/>
      <c r="E1" s="4"/>
      <c r="F1" s="4"/>
      <c r="G1" s="4"/>
      <c r="H1" s="4"/>
      <c r="I1" s="4"/>
      <c r="J1" s="4"/>
      <c r="K1" s="4"/>
      <c r="L1" s="18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199" t="s">
        <v>728</v>
      </c>
    </row>
    <row r="2" ht="11.25">
      <c r="AQ2" s="199" t="s">
        <v>479</v>
      </c>
    </row>
    <row r="8" spans="1:43" ht="15">
      <c r="A8" s="287" t="s">
        <v>403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</row>
    <row r="9" spans="1:43" ht="10.5">
      <c r="A9" s="288" t="str">
        <f>'cover S'!$A$9</f>
        <v>k 31. decembru 2010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</row>
    <row r="10" spans="1:43" ht="10.5">
      <c r="A10" s="251" t="str">
        <f>'cover S'!$A$10</f>
        <v>(v celých eurách)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</row>
    <row r="11" spans="1:43" ht="10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s="10" customFormat="1" ht="10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5:32" s="10" customFormat="1" ht="11.25">
      <c r="O13" s="20"/>
      <c r="R13" s="20"/>
      <c r="U13" s="20"/>
      <c r="AC13" s="20"/>
      <c r="AF13" s="20"/>
    </row>
    <row r="14" spans="9:35" s="10" customFormat="1" ht="11.25">
      <c r="I14" s="20"/>
      <c r="L14" s="20"/>
      <c r="O14" s="9"/>
      <c r="P14" s="9"/>
      <c r="Q14" s="9"/>
      <c r="R14" s="9"/>
      <c r="S14" s="9"/>
      <c r="T14" s="9"/>
      <c r="U14" s="9"/>
      <c r="V14" s="9"/>
      <c r="W14" s="9"/>
      <c r="X14" s="9"/>
      <c r="AA14" s="20"/>
      <c r="AC14" s="9"/>
      <c r="AD14" s="9"/>
      <c r="AE14" s="9"/>
      <c r="AF14" s="9"/>
      <c r="AG14" s="9"/>
      <c r="AH14" s="9"/>
      <c r="AI14" s="9"/>
    </row>
    <row r="15" spans="28:43" s="10" customFormat="1" ht="11.25">
      <c r="AB15" s="1" t="s">
        <v>860</v>
      </c>
      <c r="AC15" s="2"/>
      <c r="AD15" s="2"/>
      <c r="AE15" s="2"/>
      <c r="AF15" s="2"/>
      <c r="AG15" s="2"/>
      <c r="AH15" s="2"/>
      <c r="AI15" s="2"/>
      <c r="AJ15" s="2"/>
      <c r="AK15" s="1" t="s">
        <v>860</v>
      </c>
      <c r="AL15" s="2"/>
      <c r="AM15" s="20"/>
      <c r="AO15" s="20"/>
      <c r="AQ15" s="2"/>
    </row>
    <row r="16" spans="15:43" s="10" customFormat="1" ht="11.25">
      <c r="O16" s="20"/>
      <c r="R16" s="20"/>
      <c r="U16" s="20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9"/>
      <c r="AN16" s="9"/>
      <c r="AO16" s="9"/>
      <c r="AP16" s="9"/>
      <c r="AQ16" s="2"/>
    </row>
    <row r="17" spans="3:43" s="10" customFormat="1" ht="11.25">
      <c r="C17" s="20"/>
      <c r="I17" s="20"/>
      <c r="O17" s="9"/>
      <c r="P17" s="9"/>
      <c r="Q17" s="9"/>
      <c r="R17" s="9"/>
      <c r="S17" s="9"/>
      <c r="T17" s="9"/>
      <c r="U17" s="9"/>
      <c r="V17" s="9"/>
      <c r="W17" s="9"/>
      <c r="X17" s="9"/>
      <c r="AA17" s="20"/>
      <c r="AB17" s="238"/>
      <c r="AC17" s="239" t="s">
        <v>861</v>
      </c>
      <c r="AD17" s="2"/>
      <c r="AE17" s="2"/>
      <c r="AF17" s="2"/>
      <c r="AG17" s="2"/>
      <c r="AH17" s="2"/>
      <c r="AI17" s="2"/>
      <c r="AJ17" s="2"/>
      <c r="AK17" s="238"/>
      <c r="AL17" s="239" t="s">
        <v>862</v>
      </c>
      <c r="AQ17" s="2"/>
    </row>
    <row r="18" spans="27:43" s="10" customFormat="1" ht="11.25">
      <c r="AA18" s="20"/>
      <c r="AB18" s="6"/>
      <c r="AC18" s="239" t="s">
        <v>863</v>
      </c>
      <c r="AD18" s="2"/>
      <c r="AE18" s="2"/>
      <c r="AF18" s="2"/>
      <c r="AG18" s="2"/>
      <c r="AH18" s="2"/>
      <c r="AI18" s="2"/>
      <c r="AJ18" s="2"/>
      <c r="AK18" s="240"/>
      <c r="AL18" s="239" t="s">
        <v>864</v>
      </c>
      <c r="AM18" s="9"/>
      <c r="AN18" s="9"/>
      <c r="AO18" s="9"/>
      <c r="AP18" s="9"/>
      <c r="AQ18" s="2"/>
    </row>
    <row r="19" spans="27:28" ht="11.25">
      <c r="AA19" s="1"/>
      <c r="AB19" s="9"/>
    </row>
    <row r="20" spans="27:42" ht="11.25">
      <c r="AA20" s="1"/>
      <c r="AB20" s="10"/>
      <c r="AC20" s="9"/>
      <c r="AP20" s="241" t="s">
        <v>865</v>
      </c>
    </row>
    <row r="21" ht="11.25">
      <c r="Z21" s="1"/>
    </row>
    <row r="22" spans="27:38" ht="11.25">
      <c r="AA22" s="9"/>
      <c r="AB22" s="190"/>
      <c r="AC22" s="10"/>
      <c r="AD22" s="10"/>
      <c r="AE22" s="10"/>
      <c r="AF22" s="10"/>
      <c r="AG22" s="10"/>
      <c r="AH22" s="10"/>
      <c r="AI22" s="10"/>
      <c r="AJ22" s="10"/>
      <c r="AK22" s="9"/>
      <c r="AL22" s="190"/>
    </row>
    <row r="23" spans="1:40" ht="11.25">
      <c r="A23" s="19" t="s">
        <v>546</v>
      </c>
      <c r="B23" s="1"/>
      <c r="C23" s="1"/>
      <c r="D23" s="1"/>
      <c r="E23" s="1"/>
      <c r="F23" s="1"/>
      <c r="G23" s="1"/>
      <c r="H23" s="1"/>
      <c r="AD23" s="9"/>
      <c r="AE23" s="190"/>
      <c r="AF23" s="10"/>
      <c r="AK23" s="1" t="s">
        <v>733</v>
      </c>
      <c r="AN23" s="1" t="s">
        <v>734</v>
      </c>
    </row>
    <row r="24" spans="1:45" ht="11.25">
      <c r="A24" s="11">
        <f>'cover S'!A24</f>
        <v>2</v>
      </c>
      <c r="B24" s="11">
        <f>'cover S'!B24</f>
        <v>0</v>
      </c>
      <c r="C24" s="11">
        <f>'cover S'!C24</f>
        <v>2</v>
      </c>
      <c r="D24" s="11">
        <f>'cover S'!D24</f>
        <v>0</v>
      </c>
      <c r="E24" s="11">
        <f>'cover S'!E24</f>
        <v>4</v>
      </c>
      <c r="F24" s="11">
        <f>'cover S'!F24</f>
        <v>4</v>
      </c>
      <c r="G24" s="11">
        <f>'cover S'!G24</f>
        <v>8</v>
      </c>
      <c r="H24" s="11">
        <f>'cover S'!H24</f>
        <v>5</v>
      </c>
      <c r="I24" s="6">
        <f>'cover S'!I24</f>
        <v>6</v>
      </c>
      <c r="J24" s="6">
        <f>'cover S'!J24</f>
        <v>2</v>
      </c>
      <c r="K24" s="1"/>
      <c r="M24" s="10"/>
      <c r="N24" s="20"/>
      <c r="O24" s="10"/>
      <c r="P24" s="10"/>
      <c r="Q24" s="10"/>
      <c r="R24" s="10"/>
      <c r="S24" s="10"/>
      <c r="T24" s="10"/>
      <c r="U24" s="10"/>
      <c r="V24" s="10"/>
      <c r="W24" s="20"/>
      <c r="AI24" s="1" t="s">
        <v>735</v>
      </c>
      <c r="AK24" s="6">
        <f>'cover S'!AK24</f>
        <v>0</v>
      </c>
      <c r="AL24" s="6">
        <f>'cover S'!AL24</f>
        <v>1</v>
      </c>
      <c r="AM24" s="7"/>
      <c r="AN24" s="6">
        <f>'cover S'!AN24</f>
        <v>2</v>
      </c>
      <c r="AO24" s="6">
        <f>'cover S'!AO24</f>
        <v>0</v>
      </c>
      <c r="AP24" s="6">
        <f>'cover S'!AP24</f>
        <v>1</v>
      </c>
      <c r="AQ24" s="6">
        <f>'cover S'!AQ24</f>
        <v>0</v>
      </c>
      <c r="AR24" s="10"/>
      <c r="AS24" s="10"/>
    </row>
    <row r="25" spans="11:45" ht="11.25">
      <c r="K25" s="5"/>
      <c r="M25" s="20"/>
      <c r="N25" s="10"/>
      <c r="O25" s="10"/>
      <c r="P25" s="10"/>
      <c r="Q25" s="10"/>
      <c r="R25" s="10"/>
      <c r="T25" s="10"/>
      <c r="U25" s="10"/>
      <c r="V25" s="10"/>
      <c r="W25" s="10"/>
      <c r="X25" s="9"/>
      <c r="AB25" s="226" t="s">
        <v>736</v>
      </c>
      <c r="AR25" s="10"/>
      <c r="AS25" s="10"/>
    </row>
    <row r="26" spans="1:45" ht="11.25">
      <c r="A26" s="19" t="s">
        <v>390</v>
      </c>
      <c r="B26" s="1"/>
      <c r="C26" s="1"/>
      <c r="D26" s="1"/>
      <c r="E26" s="1"/>
      <c r="F26" s="1"/>
      <c r="G26" s="1"/>
      <c r="H26" s="1"/>
      <c r="I26" s="1"/>
      <c r="J26" s="1"/>
      <c r="K26" s="5"/>
      <c r="M26" s="10"/>
      <c r="N26" s="9"/>
      <c r="O26" s="190"/>
      <c r="P26" s="10"/>
      <c r="Q26" s="10"/>
      <c r="R26" s="10"/>
      <c r="S26" s="10"/>
      <c r="T26" s="10"/>
      <c r="U26" s="10"/>
      <c r="V26" s="10"/>
      <c r="W26" s="9"/>
      <c r="X26" s="10"/>
      <c r="AG26" s="1"/>
      <c r="AH26" s="1"/>
      <c r="AI26" s="1" t="s">
        <v>389</v>
      </c>
      <c r="AJ26" s="1"/>
      <c r="AK26" s="6">
        <f>'cover S'!AK26</f>
        <v>1</v>
      </c>
      <c r="AL26" s="6">
        <f>'cover S'!AL26</f>
        <v>2</v>
      </c>
      <c r="AM26" s="7"/>
      <c r="AN26" s="6">
        <f>'cover S'!AN26</f>
        <v>2</v>
      </c>
      <c r="AO26" s="6">
        <f>'cover S'!AO26</f>
        <v>0</v>
      </c>
      <c r="AP26" s="6">
        <f>'cover S'!AP26</f>
        <v>1</v>
      </c>
      <c r="AQ26" s="6">
        <f>'cover S'!AQ26</f>
        <v>0</v>
      </c>
      <c r="AR26" s="10"/>
      <c r="AS26" s="10"/>
    </row>
    <row r="27" spans="1:45" s="1" customFormat="1" ht="11.25">
      <c r="A27" s="11">
        <f>'cover S'!A27</f>
        <v>3</v>
      </c>
      <c r="B27" s="11">
        <f>'cover S'!B27</f>
        <v>1</v>
      </c>
      <c r="C27" s="11">
        <f>'cover S'!C27</f>
        <v>5</v>
      </c>
      <c r="D27" s="11">
        <f>'cover S'!D27</f>
        <v>6</v>
      </c>
      <c r="E27" s="11">
        <f>'cover S'!E27</f>
        <v>1</v>
      </c>
      <c r="F27" s="11">
        <f>'cover S'!F27</f>
        <v>8</v>
      </c>
      <c r="G27" s="11">
        <f>'cover S'!G27</f>
        <v>7</v>
      </c>
      <c r="H27" s="11">
        <f>'cover S'!H27</f>
        <v>0</v>
      </c>
      <c r="I27" s="5"/>
      <c r="J27" s="5"/>
      <c r="K27" s="5"/>
      <c r="M27" s="10"/>
      <c r="N27" s="9"/>
      <c r="O27" s="190"/>
      <c r="P27" s="10"/>
      <c r="Q27" s="10"/>
      <c r="R27" s="10"/>
      <c r="S27" s="10"/>
      <c r="T27" s="10"/>
      <c r="U27" s="10"/>
      <c r="V27" s="10"/>
      <c r="W27" s="191"/>
      <c r="X27" s="10"/>
      <c r="AB27" s="2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20"/>
      <c r="AS27" s="20"/>
    </row>
    <row r="28" spans="13:45" s="5" customFormat="1" ht="11.25">
      <c r="M28" s="10"/>
      <c r="N28" s="9"/>
      <c r="O28" s="190"/>
      <c r="Q28" s="10"/>
      <c r="R28" s="10"/>
      <c r="S28" s="10"/>
      <c r="T28" s="10"/>
      <c r="U28" s="10"/>
      <c r="V28" s="10"/>
      <c r="W28" s="10"/>
      <c r="X28" s="9"/>
      <c r="AB28" s="226" t="s">
        <v>737</v>
      </c>
      <c r="AF28" s="225"/>
      <c r="AH28" s="10"/>
      <c r="AI28" s="1" t="s">
        <v>735</v>
      </c>
      <c r="AJ28" s="2"/>
      <c r="AK28" s="6">
        <f>'cover S'!AK28</f>
        <v>0</v>
      </c>
      <c r="AL28" s="6">
        <f>'cover S'!AL28</f>
        <v>1</v>
      </c>
      <c r="AM28" s="7"/>
      <c r="AN28" s="6">
        <f>'cover S'!AN28</f>
        <v>2</v>
      </c>
      <c r="AO28" s="6">
        <f>'cover S'!AO28</f>
        <v>0</v>
      </c>
      <c r="AP28" s="6">
        <f>'cover S'!AP28</f>
        <v>0</v>
      </c>
      <c r="AQ28" s="6">
        <f>'cover S'!AQ28</f>
        <v>9</v>
      </c>
      <c r="AR28" s="8"/>
      <c r="AS28" s="8"/>
    </row>
    <row r="29" spans="1:45" s="5" customFormat="1" ht="11.25">
      <c r="A29" s="19" t="s">
        <v>731</v>
      </c>
      <c r="B29" s="1"/>
      <c r="C29" s="1"/>
      <c r="D29" s="1"/>
      <c r="E29" s="1"/>
      <c r="F29" s="1"/>
      <c r="G29" s="1"/>
      <c r="H29" s="1"/>
      <c r="M29" s="10"/>
      <c r="N29" s="9"/>
      <c r="O29" s="193"/>
      <c r="P29" s="10"/>
      <c r="Q29" s="10"/>
      <c r="R29" s="10"/>
      <c r="S29" s="10"/>
      <c r="T29" s="10"/>
      <c r="U29" s="10"/>
      <c r="V29" s="10"/>
      <c r="W29" s="10"/>
      <c r="X29" s="2"/>
      <c r="AB29" s="226" t="s">
        <v>738</v>
      </c>
      <c r="AD29" s="193"/>
      <c r="AE29" s="10"/>
      <c r="AF29" s="10"/>
      <c r="AG29" s="10"/>
      <c r="AH29" s="10"/>
      <c r="AI29" s="2"/>
      <c r="AJ29" s="2"/>
      <c r="AK29" s="2"/>
      <c r="AL29" s="2"/>
      <c r="AM29" s="2"/>
      <c r="AN29" s="2"/>
      <c r="AO29" s="2"/>
      <c r="AP29" s="2"/>
      <c r="AQ29" s="2"/>
      <c r="AR29" s="8"/>
      <c r="AS29" s="8"/>
    </row>
    <row r="30" spans="1:45" s="5" customFormat="1" ht="11.25">
      <c r="A30" s="11" t="str">
        <f>'cover S'!A30</f>
        <v> </v>
      </c>
      <c r="B30" s="220" t="str">
        <f>'cover S'!B30</f>
        <v> </v>
      </c>
      <c r="C30" s="223" t="str">
        <f>'cover S'!C30</f>
        <v>.</v>
      </c>
      <c r="D30" s="221" t="str">
        <f>'cover S'!D30</f>
        <v> </v>
      </c>
      <c r="E30" s="220" t="str">
        <f>'cover S'!E30</f>
        <v> </v>
      </c>
      <c r="F30" s="223" t="str">
        <f>'cover S'!F30</f>
        <v>.</v>
      </c>
      <c r="G30" s="224" t="str">
        <f>'cover S'!G30</f>
        <v> </v>
      </c>
      <c r="H30" s="222" t="s">
        <v>412</v>
      </c>
      <c r="M30" s="20"/>
      <c r="N30" s="10"/>
      <c r="O30" s="10"/>
      <c r="P30" s="10"/>
      <c r="Q30" s="10"/>
      <c r="R30" s="10"/>
      <c r="S30" s="10"/>
      <c r="T30" s="10"/>
      <c r="U30" s="10"/>
      <c r="V30" s="10"/>
      <c r="W30" s="9"/>
      <c r="X30" s="2"/>
      <c r="AB30" s="226" t="s">
        <v>416</v>
      </c>
      <c r="AD30" s="10"/>
      <c r="AE30" s="10"/>
      <c r="AF30" s="10"/>
      <c r="AG30" s="192"/>
      <c r="AH30" s="192"/>
      <c r="AI30" s="1" t="s">
        <v>389</v>
      </c>
      <c r="AJ30" s="1"/>
      <c r="AK30" s="6">
        <f>'cover S'!AK30</f>
        <v>1</v>
      </c>
      <c r="AL30" s="6">
        <f>'cover S'!AL30</f>
        <v>2</v>
      </c>
      <c r="AM30" s="7"/>
      <c r="AN30" s="6">
        <f>'cover S'!AN30</f>
        <v>2</v>
      </c>
      <c r="AO30" s="6">
        <f>'cover S'!AO30</f>
        <v>0</v>
      </c>
      <c r="AP30" s="6">
        <f>'cover S'!AP30</f>
        <v>0</v>
      </c>
      <c r="AQ30" s="6">
        <f>'cover S'!AQ30</f>
        <v>9</v>
      </c>
      <c r="AR30" s="8"/>
      <c r="AS30" s="8"/>
    </row>
    <row r="31" spans="1:45" s="5" customFormat="1" ht="11.25">
      <c r="A31" s="189"/>
      <c r="B31" s="189"/>
      <c r="C31" s="189"/>
      <c r="D31" s="189"/>
      <c r="E31" s="189"/>
      <c r="F31" s="189"/>
      <c r="G31" s="189"/>
      <c r="H31" s="189"/>
      <c r="AD31" s="192"/>
      <c r="AE31" s="192"/>
      <c r="AF31" s="192"/>
      <c r="AG31" s="192"/>
      <c r="AH31" s="192"/>
      <c r="AI31" s="20"/>
      <c r="AJ31" s="9"/>
      <c r="AK31" s="9"/>
      <c r="AL31" s="9"/>
      <c r="AM31" s="9"/>
      <c r="AN31" s="9"/>
      <c r="AO31" s="9"/>
      <c r="AP31" s="9"/>
      <c r="AQ31" s="9"/>
      <c r="AR31" s="8"/>
      <c r="AS31" s="8"/>
    </row>
    <row r="32" s="1" customFormat="1" ht="10.5">
      <c r="A32" s="19" t="s">
        <v>545</v>
      </c>
    </row>
    <row r="33" spans="1:43" s="5" customFormat="1" ht="10.5">
      <c r="A33" s="11" t="str">
        <f>'cover S'!A33</f>
        <v>D</v>
      </c>
      <c r="B33" s="11" t="str">
        <f>'cover S'!B33</f>
        <v>O</v>
      </c>
      <c r="C33" s="11" t="str">
        <f>'cover S'!C33</f>
        <v>L</v>
      </c>
      <c r="D33" s="11" t="str">
        <f>'cover S'!D33</f>
        <v>K</v>
      </c>
      <c r="E33" s="11" t="str">
        <f>'cover S'!E33</f>
        <v>A</v>
      </c>
      <c r="F33" s="11" t="str">
        <f>'cover S'!F33</f>
        <v>M</v>
      </c>
      <c r="G33" s="11" t="str">
        <f>'cover S'!G33</f>
        <v> </v>
      </c>
      <c r="H33" s="11" t="str">
        <f>'cover S'!H33</f>
        <v>Š</v>
      </c>
      <c r="I33" s="11" t="str">
        <f>'cover S'!I33</f>
        <v>u</v>
      </c>
      <c r="J33" s="11" t="str">
        <f>'cover S'!J33</f>
        <v>j</v>
      </c>
      <c r="K33" s="11" t="str">
        <f>'cover S'!K33</f>
        <v>a</v>
      </c>
      <c r="L33" s="11" t="str">
        <f>'cover S'!L33</f>
        <v> </v>
      </c>
      <c r="M33" s="11" t="str">
        <f>'cover S'!M33</f>
        <v>a</v>
      </c>
      <c r="N33" s="11" t="str">
        <f>'cover S'!N33</f>
        <v>.</v>
      </c>
      <c r="O33" s="11" t="str">
        <f>'cover S'!O33</f>
        <v>s</v>
      </c>
      <c r="P33" s="11" t="str">
        <f>'cover S'!P33</f>
        <v>.</v>
      </c>
      <c r="Q33" s="11" t="str">
        <f>'cover S'!Q33</f>
        <v> </v>
      </c>
      <c r="R33" s="11" t="str">
        <f>'cover S'!R33</f>
        <v> </v>
      </c>
      <c r="S33" s="11" t="str">
        <f>'cover S'!S33</f>
        <v> </v>
      </c>
      <c r="T33" s="11" t="str">
        <f>'cover S'!T33</f>
        <v> </v>
      </c>
      <c r="U33" s="11" t="str">
        <f>'cover S'!U33</f>
        <v> </v>
      </c>
      <c r="V33" s="11" t="str">
        <f>'cover S'!V33</f>
        <v> </v>
      </c>
      <c r="W33" s="11" t="str">
        <f>'cover S'!W33</f>
        <v> </v>
      </c>
      <c r="X33" s="11" t="str">
        <f>'cover S'!X33</f>
        <v> </v>
      </c>
      <c r="Y33" s="11" t="str">
        <f>'cover S'!Y33</f>
        <v> </v>
      </c>
      <c r="Z33" s="11" t="str">
        <f>'cover S'!Z33</f>
        <v> </v>
      </c>
      <c r="AA33" s="11" t="str">
        <f>'cover S'!AA33</f>
        <v> </v>
      </c>
      <c r="AB33" s="11" t="str">
        <f>'cover S'!AB33</f>
        <v> </v>
      </c>
      <c r="AC33" s="11" t="str">
        <f>'cover S'!AC33</f>
        <v> </v>
      </c>
      <c r="AD33" s="11" t="str">
        <f>'cover S'!AD33</f>
        <v> </v>
      </c>
      <c r="AE33" s="11" t="str">
        <f>'cover S'!AE33</f>
        <v> </v>
      </c>
      <c r="AF33" s="11" t="str">
        <f>'cover S'!AF33</f>
        <v> </v>
      </c>
      <c r="AG33" s="11" t="str">
        <f>'cover S'!AG33</f>
        <v> </v>
      </c>
      <c r="AH33" s="11" t="str">
        <f>'cover S'!AH33</f>
        <v> </v>
      </c>
      <c r="AI33" s="11" t="str">
        <f>'cover S'!AI33</f>
        <v> </v>
      </c>
      <c r="AJ33" s="11" t="str">
        <f>'cover S'!AJ33</f>
        <v> </v>
      </c>
      <c r="AK33" s="11" t="str">
        <f>'cover S'!AK33</f>
        <v> </v>
      </c>
      <c r="AL33" s="11" t="str">
        <f>'cover S'!AL33</f>
        <v> </v>
      </c>
      <c r="AM33" s="11" t="str">
        <f>'cover S'!AM33</f>
        <v> </v>
      </c>
      <c r="AN33" s="11" t="str">
        <f>'cover S'!AN33</f>
        <v> </v>
      </c>
      <c r="AO33" s="11" t="str">
        <f>'cover S'!AO33</f>
        <v> </v>
      </c>
      <c r="AP33" s="11" t="str">
        <f>'cover S'!AP33</f>
        <v> </v>
      </c>
      <c r="AQ33" s="11" t="str">
        <f>'cover S'!AQ33</f>
        <v> </v>
      </c>
    </row>
    <row r="34" spans="1:43" s="5" customFormat="1" ht="10.5">
      <c r="A34" s="11" t="str">
        <f>'cover S'!A34</f>
        <v> </v>
      </c>
      <c r="B34" s="11" t="str">
        <f>'cover S'!B34</f>
        <v> </v>
      </c>
      <c r="C34" s="11" t="str">
        <f>'cover S'!C34</f>
        <v> </v>
      </c>
      <c r="D34" s="11" t="str">
        <f>'cover S'!D34</f>
        <v> </v>
      </c>
      <c r="E34" s="11" t="str">
        <f>'cover S'!E34</f>
        <v> </v>
      </c>
      <c r="F34" s="11" t="str">
        <f>'cover S'!F34</f>
        <v> </v>
      </c>
      <c r="G34" s="11" t="str">
        <f>'cover S'!G34</f>
        <v> </v>
      </c>
      <c r="H34" s="11" t="str">
        <f>'cover S'!H34</f>
        <v> </v>
      </c>
      <c r="I34" s="11" t="str">
        <f>'cover S'!I34</f>
        <v> </v>
      </c>
      <c r="J34" s="11" t="str">
        <f>'cover S'!J34</f>
        <v> </v>
      </c>
      <c r="K34" s="11" t="str">
        <f>'cover S'!K34</f>
        <v> </v>
      </c>
      <c r="L34" s="11" t="str">
        <f>'cover S'!L34</f>
        <v> </v>
      </c>
      <c r="M34" s="11" t="str">
        <f>'cover S'!M34</f>
        <v> </v>
      </c>
      <c r="N34" s="11" t="str">
        <f>'cover S'!N34</f>
        <v> </v>
      </c>
      <c r="O34" s="11" t="str">
        <f>'cover S'!O34</f>
        <v> </v>
      </c>
      <c r="P34" s="11" t="str">
        <f>'cover S'!P34</f>
        <v> </v>
      </c>
      <c r="Q34" s="11" t="str">
        <f>'cover S'!Q34</f>
        <v> </v>
      </c>
      <c r="R34" s="11" t="str">
        <f>'cover S'!R34</f>
        <v> </v>
      </c>
      <c r="S34" s="11" t="str">
        <f>'cover S'!S34</f>
        <v> </v>
      </c>
      <c r="T34" s="11" t="str">
        <f>'cover S'!T34</f>
        <v> </v>
      </c>
      <c r="U34" s="11" t="str">
        <f>'cover S'!U34</f>
        <v> </v>
      </c>
      <c r="V34" s="11" t="str">
        <f>'cover S'!V34</f>
        <v> </v>
      </c>
      <c r="W34" s="11" t="str">
        <f>'cover S'!W34</f>
        <v> </v>
      </c>
      <c r="X34" s="11" t="str">
        <f>'cover S'!X34</f>
        <v> </v>
      </c>
      <c r="Y34" s="11" t="str">
        <f>'cover S'!Y34</f>
        <v> </v>
      </c>
      <c r="Z34" s="11" t="str">
        <f>'cover S'!Z34</f>
        <v> </v>
      </c>
      <c r="AA34" s="11" t="str">
        <f>'cover S'!AA34</f>
        <v> </v>
      </c>
      <c r="AB34" s="11" t="str">
        <f>'cover S'!AB34</f>
        <v> </v>
      </c>
      <c r="AC34" s="11" t="str">
        <f>'cover S'!AC34</f>
        <v> </v>
      </c>
      <c r="AD34" s="11" t="str">
        <f>'cover S'!AD34</f>
        <v> </v>
      </c>
      <c r="AE34" s="11" t="str">
        <f>'cover S'!AE34</f>
        <v> </v>
      </c>
      <c r="AF34" s="11" t="str">
        <f>'cover S'!AF34</f>
        <v> </v>
      </c>
      <c r="AG34" s="11" t="str">
        <f>'cover S'!AG34</f>
        <v> </v>
      </c>
      <c r="AH34" s="11" t="str">
        <f>'cover S'!AH34</f>
        <v> </v>
      </c>
      <c r="AI34" s="11" t="str">
        <f>'cover S'!AI34</f>
        <v> </v>
      </c>
      <c r="AJ34" s="11" t="str">
        <f>'cover S'!AJ34</f>
        <v> </v>
      </c>
      <c r="AK34" s="11" t="str">
        <f>'cover S'!AK34</f>
        <v> </v>
      </c>
      <c r="AL34" s="11" t="str">
        <f>'cover S'!AL34</f>
        <v> </v>
      </c>
      <c r="AM34" s="11" t="str">
        <f>'cover S'!AM34</f>
        <v> </v>
      </c>
      <c r="AN34" s="11" t="str">
        <f>'cover S'!AN34</f>
        <v> </v>
      </c>
      <c r="AO34" s="11" t="str">
        <f>'cover S'!AO34</f>
        <v> </v>
      </c>
      <c r="AP34" s="11" t="str">
        <f>'cover S'!AP34</f>
        <v> </v>
      </c>
      <c r="AQ34" s="11" t="str">
        <f>'cover S'!AQ34</f>
        <v> </v>
      </c>
    </row>
    <row r="35" spans="1:43" s="5" customFormat="1" ht="10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="1" customFormat="1" ht="10.5">
      <c r="A36" s="19" t="s">
        <v>739</v>
      </c>
    </row>
    <row r="38" spans="1:36" s="1" customFormat="1" ht="10.5">
      <c r="A38" s="1" t="s">
        <v>740</v>
      </c>
      <c r="AJ38" s="1" t="s">
        <v>748</v>
      </c>
    </row>
    <row r="39" spans="1:43" s="5" customFormat="1" ht="10.5">
      <c r="A39" s="11" t="str">
        <f>'cover S'!A39</f>
        <v>Š</v>
      </c>
      <c r="B39" s="11" t="str">
        <f>'cover S'!B39</f>
        <v>u</v>
      </c>
      <c r="C39" s="11" t="str">
        <f>'cover S'!C39</f>
        <v>j</v>
      </c>
      <c r="D39" s="11" t="str">
        <f>'cover S'!D39</f>
        <v>a</v>
      </c>
      <c r="E39" s="11" t="str">
        <f>'cover S'!E39</f>
        <v> </v>
      </c>
      <c r="F39" s="11" t="str">
        <f>'cover S'!F39</f>
        <v> </v>
      </c>
      <c r="G39" s="11" t="str">
        <f>'cover S'!G39</f>
        <v> </v>
      </c>
      <c r="H39" s="11" t="str">
        <f>'cover S'!H39</f>
        <v> </v>
      </c>
      <c r="I39" s="11" t="str">
        <f>'cover S'!I39</f>
        <v> </v>
      </c>
      <c r="J39" s="11" t="str">
        <f>'cover S'!J39</f>
        <v> </v>
      </c>
      <c r="K39" s="11" t="str">
        <f>'cover S'!K39</f>
        <v> </v>
      </c>
      <c r="L39" s="11" t="str">
        <f>'cover S'!L39</f>
        <v> </v>
      </c>
      <c r="M39" s="11" t="str">
        <f>'cover S'!M39</f>
        <v> </v>
      </c>
      <c r="N39" s="11" t="str">
        <f>'cover S'!N39</f>
        <v> </v>
      </c>
      <c r="O39" s="11" t="str">
        <f>'cover S'!O39</f>
        <v> </v>
      </c>
      <c r="P39" s="11" t="str">
        <f>'cover S'!P39</f>
        <v> </v>
      </c>
      <c r="Q39" s="11" t="str">
        <f>'cover S'!Q39</f>
        <v> </v>
      </c>
      <c r="R39" s="11" t="str">
        <f>'cover S'!R39</f>
        <v> </v>
      </c>
      <c r="S39" s="11" t="str">
        <f>'cover S'!S39</f>
        <v> </v>
      </c>
      <c r="T39" s="11" t="str">
        <f>'cover S'!T39</f>
        <v> </v>
      </c>
      <c r="U39" s="11" t="str">
        <f>'cover S'!U39</f>
        <v> </v>
      </c>
      <c r="V39" s="11" t="str">
        <f>'cover S'!V39</f>
        <v> </v>
      </c>
      <c r="W39" s="11" t="str">
        <f>'cover S'!W39</f>
        <v> </v>
      </c>
      <c r="X39" s="11" t="str">
        <f>'cover S'!X39</f>
        <v> </v>
      </c>
      <c r="Y39" s="11" t="str">
        <f>'cover S'!Y39</f>
        <v> </v>
      </c>
      <c r="Z39" s="11" t="str">
        <f>'cover S'!Z39</f>
        <v> </v>
      </c>
      <c r="AA39" s="11" t="str">
        <f>'cover S'!AA39</f>
        <v> </v>
      </c>
      <c r="AB39" s="11" t="str">
        <f>'cover S'!AB39</f>
        <v> </v>
      </c>
      <c r="AC39" s="11" t="str">
        <f>'cover S'!AC39</f>
        <v> </v>
      </c>
      <c r="AD39" s="11" t="str">
        <f>'cover S'!AD39</f>
        <v> </v>
      </c>
      <c r="AE39" s="11" t="str">
        <f>'cover S'!AE39</f>
        <v> </v>
      </c>
      <c r="AF39" s="11" t="str">
        <f>'cover S'!AF39</f>
        <v> </v>
      </c>
      <c r="AG39" s="11" t="str">
        <f>'cover S'!AG39</f>
        <v> </v>
      </c>
      <c r="AH39" s="220" t="str">
        <f>'cover S'!AH39</f>
        <v> </v>
      </c>
      <c r="AI39" s="223"/>
      <c r="AJ39" s="221" t="str">
        <f>'cover S'!AJ39</f>
        <v> </v>
      </c>
      <c r="AK39" s="11" t="str">
        <f>'cover S'!AK39</f>
        <v> </v>
      </c>
      <c r="AL39" s="11" t="str">
        <f>'cover S'!AL39</f>
        <v> </v>
      </c>
      <c r="AM39" s="11" t="str">
        <f>'cover S'!AM39</f>
        <v> </v>
      </c>
      <c r="AN39" s="11" t="str">
        <f>'cover S'!AN39</f>
        <v> </v>
      </c>
      <c r="AO39" s="11" t="str">
        <f>'cover S'!AO39</f>
        <v> </v>
      </c>
      <c r="AP39" s="11" t="str">
        <f>'cover S'!AP39</f>
        <v> </v>
      </c>
      <c r="AQ39" s="11" t="str">
        <f>'cover S'!AQ39</f>
        <v> </v>
      </c>
    </row>
    <row r="41" spans="1:8" s="1" customFormat="1" ht="10.5">
      <c r="A41" s="1" t="s">
        <v>391</v>
      </c>
      <c r="H41" s="1" t="s">
        <v>109</v>
      </c>
    </row>
    <row r="42" spans="1:43" s="5" customFormat="1" ht="10.5">
      <c r="A42" s="11">
        <f>'cover S'!A42</f>
        <v>0</v>
      </c>
      <c r="B42" s="11">
        <f>'cover S'!B42</f>
        <v>1</v>
      </c>
      <c r="C42" s="11">
        <f>'cover S'!C42</f>
        <v>5</v>
      </c>
      <c r="D42" s="11">
        <f>'cover S'!D42</f>
        <v>0</v>
      </c>
      <c r="E42" s="11">
        <f>'cover S'!E42</f>
        <v>1</v>
      </c>
      <c r="H42" s="11" t="str">
        <f>'cover S'!H42</f>
        <v>R</v>
      </c>
      <c r="I42" s="11" t="str">
        <f>'cover S'!I42</f>
        <v>a</v>
      </c>
      <c r="J42" s="11" t="str">
        <f>'cover S'!J42</f>
        <v>j</v>
      </c>
      <c r="K42" s="11" t="str">
        <f>'cover S'!K42</f>
        <v>e</v>
      </c>
      <c r="L42" s="11" t="str">
        <f>'cover S'!L42</f>
        <v>c</v>
      </c>
      <c r="M42" s="11" t="str">
        <f>'cover S'!M42</f>
        <v> </v>
      </c>
      <c r="N42" s="11" t="str">
        <f>'cover S'!N42</f>
        <v> </v>
      </c>
      <c r="O42" s="11" t="str">
        <f>'cover S'!O42</f>
        <v> </v>
      </c>
      <c r="P42" s="11" t="str">
        <f>'cover S'!P42</f>
        <v> </v>
      </c>
      <c r="Q42" s="11" t="str">
        <f>'cover S'!Q42</f>
        <v> </v>
      </c>
      <c r="R42" s="11" t="str">
        <f>'cover S'!R42</f>
        <v> </v>
      </c>
      <c r="S42" s="11" t="str">
        <f>'cover S'!S42</f>
        <v> </v>
      </c>
      <c r="T42" s="11" t="str">
        <f>'cover S'!T42</f>
        <v> </v>
      </c>
      <c r="U42" s="11" t="str">
        <f>'cover S'!U42</f>
        <v> </v>
      </c>
      <c r="V42" s="11" t="str">
        <f>'cover S'!V42</f>
        <v> </v>
      </c>
      <c r="W42" s="11" t="str">
        <f>'cover S'!W42</f>
        <v> </v>
      </c>
      <c r="X42" s="11" t="str">
        <f>'cover S'!X42</f>
        <v> </v>
      </c>
      <c r="Y42" s="11" t="str">
        <f>'cover S'!Y42</f>
        <v> </v>
      </c>
      <c r="Z42" s="11" t="str">
        <f>'cover S'!Z42</f>
        <v> </v>
      </c>
      <c r="AA42" s="11" t="str">
        <f>'cover S'!AA42</f>
        <v> </v>
      </c>
      <c r="AB42" s="11" t="str">
        <f>'cover S'!AB42</f>
        <v> </v>
      </c>
      <c r="AC42" s="11" t="str">
        <f>'cover S'!AC42</f>
        <v> </v>
      </c>
      <c r="AD42" s="11" t="str">
        <f>'cover S'!AD42</f>
        <v> </v>
      </c>
      <c r="AE42" s="11" t="str">
        <f>'cover S'!AE42</f>
        <v> </v>
      </c>
      <c r="AF42" s="11" t="str">
        <f>'cover S'!AF42</f>
        <v> </v>
      </c>
      <c r="AG42" s="11" t="str">
        <f>'cover S'!AG42</f>
        <v> </v>
      </c>
      <c r="AH42" s="11" t="str">
        <f>'cover S'!AH42</f>
        <v> </v>
      </c>
      <c r="AI42" s="11" t="str">
        <f>'cover S'!AI42</f>
        <v> </v>
      </c>
      <c r="AJ42" s="11" t="str">
        <f>'cover S'!AJ42</f>
        <v> </v>
      </c>
      <c r="AK42" s="11" t="str">
        <f>'cover S'!AK42</f>
        <v> </v>
      </c>
      <c r="AL42" s="11" t="str">
        <f>'cover S'!AL42</f>
        <v> </v>
      </c>
      <c r="AM42" s="11" t="str">
        <f>'cover S'!AM42</f>
        <v> </v>
      </c>
      <c r="AN42" s="11" t="str">
        <f>'cover S'!AN42</f>
        <v> </v>
      </c>
      <c r="AO42" s="11" t="str">
        <f>'cover S'!AO42</f>
        <v> </v>
      </c>
      <c r="AP42" s="11" t="str">
        <f>'cover S'!AP42</f>
        <v> </v>
      </c>
      <c r="AQ42" s="11" t="str">
        <f>'cover S'!AQ42</f>
        <v> </v>
      </c>
    </row>
    <row r="44" spans="1:43" s="1" customFormat="1" ht="10.5">
      <c r="A44" s="1" t="s">
        <v>392</v>
      </c>
      <c r="O44" s="1" t="s">
        <v>393</v>
      </c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43" s="5" customFormat="1" ht="10.5">
      <c r="A45" s="11">
        <f>'cover S'!A45</f>
        <v>0</v>
      </c>
      <c r="B45" s="11">
        <f>'cover S'!B45</f>
        <v>4</v>
      </c>
      <c r="C45" s="11">
        <f>'cover S'!C45</f>
        <v>1</v>
      </c>
      <c r="D45" s="220" t="str">
        <f>'cover S'!D45</f>
        <v> </v>
      </c>
      <c r="E45" s="223" t="s">
        <v>743</v>
      </c>
      <c r="F45" s="221">
        <f>'cover S'!F45</f>
        <v>5</v>
      </c>
      <c r="G45" s="11">
        <f>'cover S'!G45</f>
        <v>4</v>
      </c>
      <c r="H45" s="11">
        <f>'cover S'!H45</f>
        <v>2</v>
      </c>
      <c r="I45" s="11">
        <f>'cover S'!I45</f>
        <v>3</v>
      </c>
      <c r="J45" s="227">
        <f>'cover S'!J45</f>
        <v>5</v>
      </c>
      <c r="K45" s="11">
        <f>'cover S'!K45</f>
        <v>9</v>
      </c>
      <c r="L45" s="11">
        <f>'cover S'!L45</f>
        <v>4</v>
      </c>
      <c r="M45" s="11" t="str">
        <f>'cover S'!M45</f>
        <v> </v>
      </c>
      <c r="N45" s="189"/>
      <c r="O45" s="11">
        <f>'cover S'!O45</f>
        <v>0</v>
      </c>
      <c r="P45" s="11">
        <f>'cover S'!P45</f>
        <v>4</v>
      </c>
      <c r="Q45" s="11">
        <f>'cover S'!Q45</f>
        <v>1</v>
      </c>
      <c r="R45" s="220" t="str">
        <f>'cover S'!R45</f>
        <v> </v>
      </c>
      <c r="S45" s="223" t="s">
        <v>743</v>
      </c>
      <c r="T45" s="11">
        <f>'cover S'!T45</f>
        <v>5</v>
      </c>
      <c r="U45" s="11">
        <f>'cover S'!U45</f>
        <v>4</v>
      </c>
      <c r="V45" s="11">
        <f>'cover S'!V45</f>
        <v>2</v>
      </c>
      <c r="W45" s="11">
        <f>'cover S'!W45</f>
        <v>2</v>
      </c>
      <c r="X45" s="227">
        <f>'cover S'!X45</f>
        <v>3</v>
      </c>
      <c r="Y45" s="11">
        <f>'cover S'!Y45</f>
        <v>1</v>
      </c>
      <c r="Z45" s="11">
        <f>'cover S'!Z45</f>
        <v>0</v>
      </c>
      <c r="AA45" s="11" t="str">
        <f>'cover S'!AA45</f>
        <v> </v>
      </c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</row>
    <row r="47" s="1" customFormat="1" ht="10.5">
      <c r="A47" s="1" t="s">
        <v>742</v>
      </c>
    </row>
    <row r="48" spans="1:43" ht="10.5">
      <c r="A48" s="6" t="str">
        <f>'cover S'!A48</f>
        <v> </v>
      </c>
      <c r="B48" s="6" t="str">
        <f>'cover S'!B48</f>
        <v> </v>
      </c>
      <c r="C48" s="6" t="str">
        <f>'cover S'!C48</f>
        <v> </v>
      </c>
      <c r="D48" s="6" t="str">
        <f>'cover S'!D48</f>
        <v> </v>
      </c>
      <c r="E48" s="6" t="str">
        <f>'cover S'!E48</f>
        <v> </v>
      </c>
      <c r="F48" s="6" t="str">
        <f>'cover S'!F48</f>
        <v> </v>
      </c>
      <c r="G48" s="6" t="str">
        <f>'cover S'!G48</f>
        <v> </v>
      </c>
      <c r="H48" s="6" t="str">
        <f>'cover S'!H48</f>
        <v> </v>
      </c>
      <c r="I48" s="6" t="str">
        <f>'cover S'!I48</f>
        <v> </v>
      </c>
      <c r="J48" s="6" t="str">
        <f>'cover S'!J48</f>
        <v> </v>
      </c>
      <c r="K48" s="6" t="str">
        <f>'cover S'!K48</f>
        <v> </v>
      </c>
      <c r="L48" s="6" t="str">
        <f>'cover S'!L48</f>
        <v> </v>
      </c>
      <c r="M48" s="6" t="str">
        <f>'cover S'!M48</f>
        <v> </v>
      </c>
      <c r="N48" s="6" t="str">
        <f>'cover S'!N48</f>
        <v> </v>
      </c>
      <c r="O48" s="6" t="str">
        <f>'cover S'!O48</f>
        <v> </v>
      </c>
      <c r="P48" s="6" t="str">
        <f>'cover S'!P48</f>
        <v> </v>
      </c>
      <c r="Q48" s="6" t="str">
        <f>'cover S'!Q48</f>
        <v> </v>
      </c>
      <c r="R48" s="6" t="str">
        <f>'cover S'!R48</f>
        <v> </v>
      </c>
      <c r="S48" s="6" t="str">
        <f>'cover S'!S48</f>
        <v> </v>
      </c>
      <c r="T48" s="6" t="str">
        <f>'cover S'!T48</f>
        <v> </v>
      </c>
      <c r="U48" s="6" t="str">
        <f>'cover S'!U48</f>
        <v> </v>
      </c>
      <c r="V48" s="6" t="str">
        <f>'cover S'!V48</f>
        <v> </v>
      </c>
      <c r="W48" s="6" t="str">
        <f>'cover S'!W48</f>
        <v> </v>
      </c>
      <c r="X48" s="6" t="str">
        <f>'cover S'!X48</f>
        <v> </v>
      </c>
      <c r="Y48" s="6" t="str">
        <f>'cover S'!Y48</f>
        <v> </v>
      </c>
      <c r="Z48" s="6" t="str">
        <f>'cover S'!Z48</f>
        <v> </v>
      </c>
      <c r="AA48" s="6" t="str">
        <f>'cover S'!AA48</f>
        <v> </v>
      </c>
      <c r="AB48" s="6" t="str">
        <f>'cover S'!AB48</f>
        <v> </v>
      </c>
      <c r="AC48" s="6" t="str">
        <f>'cover S'!AC48</f>
        <v> </v>
      </c>
      <c r="AD48" s="6" t="str">
        <f>'cover S'!AD48</f>
        <v> </v>
      </c>
      <c r="AE48" s="6" t="str">
        <f>'cover S'!AE48</f>
        <v> </v>
      </c>
      <c r="AF48" s="6" t="str">
        <f>'cover S'!AF48</f>
        <v> </v>
      </c>
      <c r="AG48" s="6" t="str">
        <f>'cover S'!AG48</f>
        <v> </v>
      </c>
      <c r="AH48" s="6" t="str">
        <f>'cover S'!AH48</f>
        <v> </v>
      </c>
      <c r="AI48" s="6" t="str">
        <f>'cover S'!AI48</f>
        <v> </v>
      </c>
      <c r="AJ48" s="6" t="str">
        <f>'cover S'!AJ48</f>
        <v> </v>
      </c>
      <c r="AK48" s="6" t="str">
        <f>'cover S'!AK48</f>
        <v> </v>
      </c>
      <c r="AL48" s="6" t="str">
        <f>'cover S'!AL48</f>
        <v> </v>
      </c>
      <c r="AM48" s="6" t="str">
        <f>'cover S'!AM48</f>
        <v> </v>
      </c>
      <c r="AN48" s="6" t="str">
        <f>'cover S'!AN48</f>
        <v> </v>
      </c>
      <c r="AO48" s="6" t="str">
        <f>'cover S'!AO48</f>
        <v> </v>
      </c>
      <c r="AP48" s="6" t="str">
        <f>'cover S'!AP48</f>
        <v> </v>
      </c>
      <c r="AQ48" s="6" t="str">
        <f>'cover S'!AQ48</f>
        <v> </v>
      </c>
    </row>
    <row r="51" spans="1:43" ht="11.25" customHeight="1">
      <c r="A51" s="30" t="s">
        <v>394</v>
      </c>
      <c r="B51" s="23"/>
      <c r="C51" s="23"/>
      <c r="D51" s="23"/>
      <c r="E51" s="23"/>
      <c r="F51" s="23"/>
      <c r="G51" s="23"/>
      <c r="H51" s="23"/>
      <c r="I51" s="31"/>
      <c r="J51" s="252" t="s">
        <v>396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2"/>
      <c r="V51" s="252" t="s">
        <v>395</v>
      </c>
      <c r="W51" s="261"/>
      <c r="X51" s="261"/>
      <c r="Y51" s="261"/>
      <c r="Z51" s="261"/>
      <c r="AA51" s="261"/>
      <c r="AB51" s="261"/>
      <c r="AC51" s="261"/>
      <c r="AD51" s="261"/>
      <c r="AE51" s="261"/>
      <c r="AF51" s="262"/>
      <c r="AG51" s="252" t="s">
        <v>397</v>
      </c>
      <c r="AH51" s="261"/>
      <c r="AI51" s="261"/>
      <c r="AJ51" s="261"/>
      <c r="AK51" s="261"/>
      <c r="AL51" s="261"/>
      <c r="AM51" s="261"/>
      <c r="AN51" s="261"/>
      <c r="AO51" s="261"/>
      <c r="AP51" s="261"/>
      <c r="AQ51" s="262"/>
    </row>
    <row r="52" spans="1:43" ht="10.5">
      <c r="A52" s="24"/>
      <c r="B52" s="22"/>
      <c r="C52" s="22"/>
      <c r="D52" s="22"/>
      <c r="E52" s="22"/>
      <c r="F52" s="22"/>
      <c r="G52" s="22"/>
      <c r="H52" s="22"/>
      <c r="I52" s="32"/>
      <c r="J52" s="263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5"/>
      <c r="V52" s="263"/>
      <c r="W52" s="264"/>
      <c r="X52" s="264"/>
      <c r="Y52" s="264"/>
      <c r="Z52" s="264"/>
      <c r="AA52" s="264"/>
      <c r="AB52" s="264"/>
      <c r="AC52" s="264"/>
      <c r="AD52" s="264"/>
      <c r="AE52" s="264"/>
      <c r="AF52" s="265"/>
      <c r="AG52" s="263"/>
      <c r="AH52" s="264"/>
      <c r="AI52" s="264"/>
      <c r="AJ52" s="264"/>
      <c r="AK52" s="264"/>
      <c r="AL52" s="264"/>
      <c r="AM52" s="264"/>
      <c r="AN52" s="264"/>
      <c r="AO52" s="264"/>
      <c r="AP52" s="264"/>
      <c r="AQ52" s="265"/>
    </row>
    <row r="53" spans="1:43" s="12" customFormat="1" ht="10.5">
      <c r="A53" s="178" t="s">
        <v>412</v>
      </c>
      <c r="B53" s="179"/>
      <c r="C53" s="179"/>
      <c r="D53" s="179"/>
      <c r="E53" s="179"/>
      <c r="F53" s="179"/>
      <c r="G53" s="179"/>
      <c r="H53" s="179"/>
      <c r="I53" s="180"/>
      <c r="J53" s="263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5"/>
      <c r="V53" s="263"/>
      <c r="W53" s="264"/>
      <c r="X53" s="264"/>
      <c r="Y53" s="264"/>
      <c r="Z53" s="264"/>
      <c r="AA53" s="264"/>
      <c r="AB53" s="264"/>
      <c r="AC53" s="264"/>
      <c r="AD53" s="264"/>
      <c r="AE53" s="264"/>
      <c r="AF53" s="265"/>
      <c r="AG53" s="263"/>
      <c r="AH53" s="264"/>
      <c r="AI53" s="264"/>
      <c r="AJ53" s="264"/>
      <c r="AK53" s="264"/>
      <c r="AL53" s="264"/>
      <c r="AM53" s="264"/>
      <c r="AN53" s="264"/>
      <c r="AO53" s="264"/>
      <c r="AP53" s="264"/>
      <c r="AQ53" s="265"/>
    </row>
    <row r="54" spans="1:43" s="12" customFormat="1" ht="10.5">
      <c r="A54" s="266" t="str">
        <f>'cover S'!$A$54</f>
        <v> </v>
      </c>
      <c r="B54" s="267"/>
      <c r="C54" s="267"/>
      <c r="D54" s="267"/>
      <c r="E54" s="267"/>
      <c r="F54" s="267"/>
      <c r="G54" s="267"/>
      <c r="H54" s="267"/>
      <c r="I54" s="268"/>
      <c r="J54" s="263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5"/>
      <c r="V54" s="263"/>
      <c r="W54" s="264"/>
      <c r="X54" s="264"/>
      <c r="Y54" s="264"/>
      <c r="Z54" s="264"/>
      <c r="AA54" s="264"/>
      <c r="AB54" s="264"/>
      <c r="AC54" s="264"/>
      <c r="AD54" s="264"/>
      <c r="AE54" s="264"/>
      <c r="AF54" s="265"/>
      <c r="AG54" s="263"/>
      <c r="AH54" s="264"/>
      <c r="AI54" s="264"/>
      <c r="AJ54" s="264"/>
      <c r="AK54" s="264"/>
      <c r="AL54" s="264"/>
      <c r="AM54" s="264"/>
      <c r="AN54" s="264"/>
      <c r="AO54" s="264"/>
      <c r="AP54" s="264"/>
      <c r="AQ54" s="265"/>
    </row>
    <row r="55" spans="1:43" s="12" customFormat="1" ht="10.5">
      <c r="A55" s="235"/>
      <c r="B55" s="25"/>
      <c r="C55" s="25"/>
      <c r="D55" s="25"/>
      <c r="E55" s="25"/>
      <c r="F55" s="25"/>
      <c r="G55" s="25"/>
      <c r="H55" s="25"/>
      <c r="I55" s="2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7"/>
      <c r="V55" s="13"/>
      <c r="W55" s="14"/>
      <c r="X55" s="14"/>
      <c r="Y55" s="14"/>
      <c r="Z55" s="14"/>
      <c r="AA55" s="14"/>
      <c r="AB55" s="14"/>
      <c r="AC55" s="14"/>
      <c r="AD55" s="14"/>
      <c r="AE55" s="14"/>
      <c r="AF55" s="15"/>
      <c r="AG55" s="13"/>
      <c r="AH55" s="14"/>
      <c r="AI55" s="14"/>
      <c r="AJ55" s="14"/>
      <c r="AK55" s="14"/>
      <c r="AL55" s="14"/>
      <c r="AM55" s="14"/>
      <c r="AN55" s="14"/>
      <c r="AO55" s="14"/>
      <c r="AP55" s="14"/>
      <c r="AQ55" s="15"/>
    </row>
    <row r="56" spans="1:43" s="12" customFormat="1" ht="11.25">
      <c r="A56" s="244" t="s">
        <v>866</v>
      </c>
      <c r="B56" s="245"/>
      <c r="C56" s="245"/>
      <c r="D56" s="245"/>
      <c r="E56" s="245"/>
      <c r="F56" s="245"/>
      <c r="G56" s="245"/>
      <c r="H56" s="245"/>
      <c r="I56" s="246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5"/>
      <c r="V56" s="13"/>
      <c r="W56" s="14"/>
      <c r="X56" s="14"/>
      <c r="Y56" s="14"/>
      <c r="Z56" s="14"/>
      <c r="AA56" s="14"/>
      <c r="AB56" s="14"/>
      <c r="AC56" s="14"/>
      <c r="AD56" s="14"/>
      <c r="AE56" s="14"/>
      <c r="AF56" s="15"/>
      <c r="AG56" s="13"/>
      <c r="AH56" s="14"/>
      <c r="AI56" s="14"/>
      <c r="AJ56" s="14"/>
      <c r="AK56" s="14"/>
      <c r="AL56" s="14"/>
      <c r="AM56" s="14"/>
      <c r="AN56" s="14"/>
      <c r="AO56" s="14"/>
      <c r="AP56" s="14"/>
      <c r="AQ56" s="15"/>
    </row>
    <row r="57" spans="1:43" s="12" customFormat="1" ht="11.25">
      <c r="A57" s="181"/>
      <c r="B57" s="33"/>
      <c r="C57" s="33"/>
      <c r="D57" s="33"/>
      <c r="E57" s="33"/>
      <c r="F57" s="33"/>
      <c r="G57" s="33"/>
      <c r="H57" s="33"/>
      <c r="I57" s="34"/>
      <c r="J57" s="256" t="str">
        <f>'cover S'!J57</f>
        <v> </v>
      </c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8"/>
      <c r="V57" s="256" t="str">
        <f>'cover S'!V57</f>
        <v> </v>
      </c>
      <c r="W57" s="257"/>
      <c r="X57" s="257"/>
      <c r="Y57" s="257"/>
      <c r="Z57" s="257"/>
      <c r="AA57" s="257"/>
      <c r="AB57" s="257"/>
      <c r="AC57" s="257"/>
      <c r="AD57" s="257"/>
      <c r="AE57" s="257"/>
      <c r="AF57" s="258"/>
      <c r="AG57" s="256" t="str">
        <f>'cover S'!AG57</f>
        <v> </v>
      </c>
      <c r="AH57" s="257"/>
      <c r="AI57" s="257"/>
      <c r="AJ57" s="257"/>
      <c r="AK57" s="257"/>
      <c r="AL57" s="257"/>
      <c r="AM57" s="257"/>
      <c r="AN57" s="257"/>
      <c r="AO57" s="257"/>
      <c r="AP57" s="257"/>
      <c r="AQ57" s="258"/>
    </row>
    <row r="58" spans="1:43" s="12" customFormat="1" ht="10.5">
      <c r="A58" s="178"/>
      <c r="B58" s="179"/>
      <c r="C58" s="179"/>
      <c r="D58" s="179"/>
      <c r="E58" s="179"/>
      <c r="F58" s="179"/>
      <c r="G58" s="179"/>
      <c r="H58" s="179"/>
      <c r="I58" s="180"/>
      <c r="J58" s="13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5"/>
      <c r="V58" s="13"/>
      <c r="W58" s="14"/>
      <c r="X58" s="14"/>
      <c r="Y58" s="14"/>
      <c r="Z58" s="14"/>
      <c r="AA58" s="14"/>
      <c r="AB58" s="14"/>
      <c r="AC58" s="14"/>
      <c r="AD58" s="14"/>
      <c r="AE58" s="14"/>
      <c r="AF58" s="15"/>
      <c r="AG58" s="13"/>
      <c r="AH58" s="14"/>
      <c r="AI58" s="14"/>
      <c r="AJ58" s="14"/>
      <c r="AK58" s="14"/>
      <c r="AL58" s="14"/>
      <c r="AM58" s="14"/>
      <c r="AN58" s="14"/>
      <c r="AO58" s="14"/>
      <c r="AP58" s="14"/>
      <c r="AQ58" s="15"/>
    </row>
    <row r="59" spans="1:43" s="12" customFormat="1" ht="10.5">
      <c r="A59" s="266" t="str">
        <f>'cover S'!$A$59</f>
        <v> </v>
      </c>
      <c r="B59" s="267"/>
      <c r="C59" s="267"/>
      <c r="D59" s="267"/>
      <c r="E59" s="267"/>
      <c r="F59" s="267"/>
      <c r="G59" s="267"/>
      <c r="H59" s="267"/>
      <c r="I59" s="268"/>
      <c r="J59" s="13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5"/>
      <c r="V59" s="13"/>
      <c r="W59" s="14"/>
      <c r="X59" s="14"/>
      <c r="Y59" s="14"/>
      <c r="Z59" s="14"/>
      <c r="AA59" s="14"/>
      <c r="AB59" s="14"/>
      <c r="AC59" s="14"/>
      <c r="AD59" s="14"/>
      <c r="AE59" s="14"/>
      <c r="AF59" s="15"/>
      <c r="AG59" s="13"/>
      <c r="AH59" s="14"/>
      <c r="AI59" s="14"/>
      <c r="AJ59" s="14"/>
      <c r="AK59" s="14"/>
      <c r="AL59" s="14"/>
      <c r="AM59" s="14"/>
      <c r="AN59" s="14"/>
      <c r="AO59" s="14"/>
      <c r="AP59" s="14"/>
      <c r="AQ59" s="15"/>
    </row>
    <row r="60" spans="1:43" s="12" customFormat="1" ht="10.5">
      <c r="A60" s="27"/>
      <c r="B60" s="28"/>
      <c r="C60" s="28"/>
      <c r="D60" s="28"/>
      <c r="E60" s="28"/>
      <c r="F60" s="28"/>
      <c r="G60" s="28"/>
      <c r="H60" s="28"/>
      <c r="I60" s="21"/>
      <c r="J60" s="253" t="str">
        <f>'cover S'!J60</f>
        <v> </v>
      </c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5"/>
      <c r="V60" s="253" t="str">
        <f>'cover S'!V60</f>
        <v> 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5"/>
      <c r="AG60" s="253" t="str">
        <f>'cover S'!AG60</f>
        <v> </v>
      </c>
      <c r="AH60" s="254"/>
      <c r="AI60" s="254"/>
      <c r="AJ60" s="254"/>
      <c r="AK60" s="254"/>
      <c r="AL60" s="254"/>
      <c r="AM60" s="254"/>
      <c r="AN60" s="254"/>
      <c r="AO60" s="254"/>
      <c r="AP60" s="254"/>
      <c r="AQ60" s="255"/>
    </row>
  </sheetData>
  <sheetProtection sheet="1" objects="1" scenarios="1"/>
  <mergeCells count="14">
    <mergeCell ref="J60:U60"/>
    <mergeCell ref="V60:AF60"/>
    <mergeCell ref="AG60:AQ60"/>
    <mergeCell ref="A8:AQ8"/>
    <mergeCell ref="A9:AQ9"/>
    <mergeCell ref="A10:AQ10"/>
    <mergeCell ref="J51:U54"/>
    <mergeCell ref="A54:I54"/>
    <mergeCell ref="A59:I59"/>
    <mergeCell ref="AG51:AQ54"/>
    <mergeCell ref="V51:AF54"/>
    <mergeCell ref="J57:U57"/>
    <mergeCell ref="V57:AF57"/>
    <mergeCell ref="AG57:AQ57"/>
  </mergeCells>
  <printOptions horizontalCentered="1" verticalCentered="1"/>
  <pageMargins left="0.7874015748031497" right="0.7874015748031497" top="0.5905511811023623" bottom="0.5905511811023623" header="0.3937007874015748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showGridLines="0" showZeros="0" zoomScale="80" zoomScaleNormal="80" zoomScalePageLayoutView="0" workbookViewId="0" topLeftCell="A48">
      <selection activeCell="D32" sqref="D32"/>
    </sheetView>
  </sheetViews>
  <sheetFormatPr defaultColWidth="9.140625" defaultRowHeight="12.75"/>
  <cols>
    <col min="1" max="1" width="6.28125" style="120" customWidth="1"/>
    <col min="2" max="2" width="93.7109375" style="127" customWidth="1"/>
    <col min="3" max="3" width="4.28125" style="123" customWidth="1"/>
    <col min="4" max="5" width="16.140625" style="123" customWidth="1"/>
    <col min="6" max="6" width="10.7109375" style="123" customWidth="1"/>
    <col min="7" max="7" width="15.7109375" style="123" customWidth="1"/>
    <col min="8" max="8" width="9.421875" style="75" customWidth="1"/>
    <col min="9" max="9" width="9.140625" style="75" customWidth="1"/>
    <col min="10" max="16" width="10.7109375" style="75" customWidth="1"/>
    <col min="17" max="16384" width="9.140625" style="75" customWidth="1"/>
  </cols>
  <sheetData>
    <row r="1" spans="1:11" s="73" customFormat="1" ht="15">
      <c r="A1" s="44" t="str">
        <f>suvaha!$A$1</f>
        <v>D O L K A M Šuja a.s. DIČ: 2020448562</v>
      </c>
      <c r="B1" s="39"/>
      <c r="C1" s="72"/>
      <c r="D1" s="132"/>
      <c r="E1" s="132"/>
      <c r="F1" s="38"/>
      <c r="G1" s="38"/>
      <c r="H1" s="39"/>
      <c r="I1" s="39"/>
      <c r="J1" s="39"/>
      <c r="K1" s="39"/>
    </row>
    <row r="2" spans="1:13" s="36" customFormat="1" ht="14.25">
      <c r="A2" s="133" t="s">
        <v>99</v>
      </c>
      <c r="B2" s="35"/>
      <c r="C2" s="49"/>
      <c r="D2" s="134"/>
      <c r="E2" s="134"/>
      <c r="H2" s="37"/>
      <c r="I2" s="37"/>
      <c r="J2" s="37"/>
      <c r="K2" s="37"/>
      <c r="L2" s="37"/>
      <c r="M2" s="37"/>
    </row>
    <row r="3" spans="1:13" s="135" customFormat="1" ht="11.25">
      <c r="A3" s="269" t="s">
        <v>401</v>
      </c>
      <c r="B3" s="277" t="s">
        <v>302</v>
      </c>
      <c r="C3" s="275" t="s">
        <v>143</v>
      </c>
      <c r="D3" s="289" t="s">
        <v>404</v>
      </c>
      <c r="E3" s="290"/>
      <c r="F3" s="55"/>
      <c r="H3" s="55"/>
      <c r="I3" s="55"/>
      <c r="J3" s="55"/>
      <c r="K3" s="55"/>
      <c r="L3" s="55"/>
      <c r="M3" s="55"/>
    </row>
    <row r="4" spans="1:13" s="135" customFormat="1" ht="45.75" customHeight="1">
      <c r="A4" s="291"/>
      <c r="B4" s="278"/>
      <c r="C4" s="276"/>
      <c r="D4" s="237" t="s">
        <v>399</v>
      </c>
      <c r="E4" s="236" t="s">
        <v>400</v>
      </c>
      <c r="F4" s="55"/>
      <c r="H4" s="55"/>
      <c r="I4" s="55"/>
      <c r="J4" s="55"/>
      <c r="K4" s="55"/>
      <c r="L4" s="55"/>
      <c r="M4" s="55"/>
    </row>
    <row r="5" spans="1:13" s="135" customFormat="1" ht="11.25">
      <c r="A5" s="59" t="s">
        <v>147</v>
      </c>
      <c r="B5" s="64" t="s">
        <v>148</v>
      </c>
      <c r="C5" s="59" t="s">
        <v>149</v>
      </c>
      <c r="D5" s="59">
        <v>4</v>
      </c>
      <c r="E5" s="59">
        <v>5</v>
      </c>
      <c r="F5" s="55"/>
      <c r="H5" s="55"/>
      <c r="I5" s="55"/>
      <c r="J5" s="55"/>
      <c r="K5" s="55"/>
      <c r="L5" s="55"/>
      <c r="M5" s="55"/>
    </row>
    <row r="6" spans="1:13" s="135" customFormat="1" ht="11.25">
      <c r="A6" s="59"/>
      <c r="B6" s="64"/>
      <c r="C6" s="59"/>
      <c r="D6" s="63" t="s">
        <v>889</v>
      </c>
      <c r="E6" s="63" t="s">
        <v>889</v>
      </c>
      <c r="F6" s="55"/>
      <c r="H6" s="55"/>
      <c r="I6" s="55"/>
      <c r="J6" s="55"/>
      <c r="K6" s="55"/>
      <c r="L6" s="55"/>
      <c r="M6" s="55"/>
    </row>
    <row r="7" spans="1:13" s="123" customFormat="1" ht="12.75" customHeight="1">
      <c r="A7" s="130" t="s">
        <v>303</v>
      </c>
      <c r="B7" s="96" t="s">
        <v>621</v>
      </c>
      <c r="C7" s="88" t="s">
        <v>304</v>
      </c>
      <c r="D7" s="89">
        <v>0</v>
      </c>
      <c r="E7" s="89">
        <v>0</v>
      </c>
      <c r="F7" s="75"/>
      <c r="H7" s="75"/>
      <c r="I7" s="75"/>
      <c r="J7" s="75"/>
      <c r="K7" s="75"/>
      <c r="L7" s="75"/>
      <c r="M7" s="75"/>
    </row>
    <row r="8" spans="1:5" ht="12.75" customHeight="1">
      <c r="A8" s="130" t="s">
        <v>151</v>
      </c>
      <c r="B8" s="96" t="s">
        <v>550</v>
      </c>
      <c r="C8" s="88" t="s">
        <v>305</v>
      </c>
      <c r="D8" s="89">
        <v>0</v>
      </c>
      <c r="E8" s="89">
        <v>0</v>
      </c>
    </row>
    <row r="9" spans="1:5" ht="12.75">
      <c r="A9" s="131" t="s">
        <v>306</v>
      </c>
      <c r="B9" s="110" t="s">
        <v>820</v>
      </c>
      <c r="C9" s="81" t="s">
        <v>307</v>
      </c>
      <c r="D9" s="82">
        <f>D7-D8</f>
        <v>0</v>
      </c>
      <c r="E9" s="82">
        <f>E7-E8</f>
        <v>0</v>
      </c>
    </row>
    <row r="10" spans="1:5" ht="12.75">
      <c r="A10" s="202" t="s">
        <v>308</v>
      </c>
      <c r="B10" s="110" t="s">
        <v>821</v>
      </c>
      <c r="C10" s="81" t="s">
        <v>309</v>
      </c>
      <c r="D10" s="82">
        <f>SUM(D11:D13)</f>
        <v>2316477</v>
      </c>
      <c r="E10" s="82">
        <f>SUM(E11:E13)</f>
        <v>1806595</v>
      </c>
    </row>
    <row r="11" spans="1:5" ht="12.75">
      <c r="A11" s="130" t="s">
        <v>310</v>
      </c>
      <c r="B11" s="96" t="s">
        <v>496</v>
      </c>
      <c r="C11" s="92" t="s">
        <v>311</v>
      </c>
      <c r="D11" s="89">
        <v>2243006</v>
      </c>
      <c r="E11" s="89">
        <v>1829372</v>
      </c>
    </row>
    <row r="12" spans="1:5" ht="12.75" customHeight="1">
      <c r="A12" s="130" t="s">
        <v>312</v>
      </c>
      <c r="B12" s="96" t="s">
        <v>727</v>
      </c>
      <c r="C12" s="92" t="s">
        <v>313</v>
      </c>
      <c r="D12" s="89">
        <v>73471</v>
      </c>
      <c r="E12" s="89">
        <v>-22777</v>
      </c>
    </row>
    <row r="13" spans="1:5" ht="12.75">
      <c r="A13" s="153" t="s">
        <v>314</v>
      </c>
      <c r="B13" s="96" t="s">
        <v>497</v>
      </c>
      <c r="C13" s="92" t="s">
        <v>315</v>
      </c>
      <c r="D13" s="89">
        <v>0</v>
      </c>
      <c r="E13" s="89">
        <v>0</v>
      </c>
    </row>
    <row r="14" spans="1:5" ht="12.75">
      <c r="A14" s="202" t="s">
        <v>153</v>
      </c>
      <c r="B14" s="110" t="s">
        <v>822</v>
      </c>
      <c r="C14" s="81" t="s">
        <v>316</v>
      </c>
      <c r="D14" s="82">
        <f>SUM(D15:D16)</f>
        <v>1247292</v>
      </c>
      <c r="E14" s="82">
        <f>SUM(E15:E16)</f>
        <v>1032417</v>
      </c>
    </row>
    <row r="15" spans="1:5" ht="12.75">
      <c r="A15" s="130" t="s">
        <v>317</v>
      </c>
      <c r="B15" s="96" t="s">
        <v>552</v>
      </c>
      <c r="C15" s="88" t="s">
        <v>318</v>
      </c>
      <c r="D15" s="89">
        <v>594455</v>
      </c>
      <c r="E15" s="89">
        <v>448239</v>
      </c>
    </row>
    <row r="16" spans="1:5" ht="12.75">
      <c r="A16" s="153" t="s">
        <v>319</v>
      </c>
      <c r="B16" s="96" t="s">
        <v>498</v>
      </c>
      <c r="C16" s="128">
        <v>10</v>
      </c>
      <c r="D16" s="89">
        <v>652837</v>
      </c>
      <c r="E16" s="89">
        <v>584178</v>
      </c>
    </row>
    <row r="17" spans="1:5" ht="12.75">
      <c r="A17" s="131" t="s">
        <v>306</v>
      </c>
      <c r="B17" s="110" t="s">
        <v>823</v>
      </c>
      <c r="C17" s="97">
        <v>11</v>
      </c>
      <c r="D17" s="82">
        <f>D9+D10-D14</f>
        <v>1069185</v>
      </c>
      <c r="E17" s="82">
        <f>E9+E10-E14</f>
        <v>774178</v>
      </c>
    </row>
    <row r="18" spans="1:5" ht="12.75">
      <c r="A18" s="202" t="s">
        <v>203</v>
      </c>
      <c r="B18" s="110" t="s">
        <v>499</v>
      </c>
      <c r="C18" s="97">
        <v>12</v>
      </c>
      <c r="D18" s="82">
        <f>SUM(D19:D22)</f>
        <v>581227</v>
      </c>
      <c r="E18" s="82">
        <f>SUM(E19:E22)</f>
        <v>590992</v>
      </c>
    </row>
    <row r="19" spans="1:5" ht="12.75">
      <c r="A19" s="130" t="s">
        <v>320</v>
      </c>
      <c r="B19" s="96" t="s">
        <v>500</v>
      </c>
      <c r="C19" s="128">
        <v>13</v>
      </c>
      <c r="D19" s="89">
        <v>435206</v>
      </c>
      <c r="E19" s="89">
        <v>447474</v>
      </c>
    </row>
    <row r="20" spans="1:5" ht="12.75">
      <c r="A20" s="130" t="s">
        <v>321</v>
      </c>
      <c r="B20" s="96" t="s">
        <v>501</v>
      </c>
      <c r="C20" s="128">
        <v>14</v>
      </c>
      <c r="D20" s="89">
        <v>0</v>
      </c>
      <c r="E20" s="89">
        <v>0</v>
      </c>
    </row>
    <row r="21" spans="1:5" ht="12.75">
      <c r="A21" s="130" t="s">
        <v>322</v>
      </c>
      <c r="B21" s="96" t="s">
        <v>350</v>
      </c>
      <c r="C21" s="128">
        <v>15</v>
      </c>
      <c r="D21" s="89">
        <v>125834</v>
      </c>
      <c r="E21" s="89">
        <v>124005</v>
      </c>
    </row>
    <row r="22" spans="1:5" ht="12.75">
      <c r="A22" s="153" t="s">
        <v>323</v>
      </c>
      <c r="B22" s="96" t="s">
        <v>502</v>
      </c>
      <c r="C22" s="128">
        <v>16</v>
      </c>
      <c r="D22" s="89">
        <v>20187</v>
      </c>
      <c r="E22" s="89">
        <v>19513</v>
      </c>
    </row>
    <row r="23" spans="1:5" ht="12.75">
      <c r="A23" s="130" t="s">
        <v>231</v>
      </c>
      <c r="B23" s="96" t="s">
        <v>503</v>
      </c>
      <c r="C23" s="128">
        <v>17</v>
      </c>
      <c r="D23" s="89">
        <v>31938</v>
      </c>
      <c r="E23" s="89">
        <v>27084</v>
      </c>
    </row>
    <row r="24" spans="1:5" ht="25.5">
      <c r="A24" s="130" t="s">
        <v>324</v>
      </c>
      <c r="B24" s="194" t="s">
        <v>876</v>
      </c>
      <c r="C24" s="128">
        <v>18</v>
      </c>
      <c r="D24" s="89">
        <v>196885</v>
      </c>
      <c r="E24" s="89">
        <v>237961</v>
      </c>
    </row>
    <row r="25" spans="1:5" ht="12.75">
      <c r="A25" s="130" t="s">
        <v>325</v>
      </c>
      <c r="B25" s="201" t="s">
        <v>504</v>
      </c>
      <c r="C25" s="129">
        <v>19</v>
      </c>
      <c r="D25" s="89">
        <v>115394</v>
      </c>
      <c r="E25" s="89">
        <v>33793</v>
      </c>
    </row>
    <row r="26" spans="1:5" ht="12.75">
      <c r="A26" s="130" t="s">
        <v>326</v>
      </c>
      <c r="B26" s="96" t="s">
        <v>505</v>
      </c>
      <c r="C26" s="128">
        <v>20</v>
      </c>
      <c r="D26" s="89">
        <v>55629</v>
      </c>
      <c r="E26" s="89">
        <v>32961</v>
      </c>
    </row>
    <row r="27" spans="1:5" ht="12.75">
      <c r="A27" s="130" t="s">
        <v>328</v>
      </c>
      <c r="B27" s="96" t="s">
        <v>829</v>
      </c>
      <c r="C27" s="129">
        <v>21</v>
      </c>
      <c r="D27" s="89">
        <v>1063</v>
      </c>
      <c r="E27" s="89">
        <v>8214</v>
      </c>
    </row>
    <row r="28" spans="1:5" ht="12.75">
      <c r="A28" s="130" t="s">
        <v>327</v>
      </c>
      <c r="B28" s="201" t="s">
        <v>346</v>
      </c>
      <c r="C28" s="128">
        <v>22</v>
      </c>
      <c r="D28" s="89">
        <v>34916</v>
      </c>
      <c r="E28" s="89">
        <v>33030</v>
      </c>
    </row>
    <row r="29" spans="1:5" ht="12.75">
      <c r="A29" s="130" t="s">
        <v>330</v>
      </c>
      <c r="B29" s="96" t="s">
        <v>830</v>
      </c>
      <c r="C29" s="129">
        <v>23</v>
      </c>
      <c r="D29" s="89">
        <v>12867</v>
      </c>
      <c r="E29" s="89">
        <v>12915</v>
      </c>
    </row>
    <row r="30" spans="1:5" ht="12.75">
      <c r="A30" s="130" t="s">
        <v>329</v>
      </c>
      <c r="B30" s="96" t="s">
        <v>506</v>
      </c>
      <c r="C30" s="128">
        <v>24</v>
      </c>
      <c r="D30" s="89">
        <v>0</v>
      </c>
      <c r="E30" s="89">
        <v>0</v>
      </c>
    </row>
    <row r="31" spans="1:5" ht="12.75">
      <c r="A31" s="130" t="s">
        <v>303</v>
      </c>
      <c r="B31" s="96" t="s">
        <v>507</v>
      </c>
      <c r="C31" s="129">
        <v>25</v>
      </c>
      <c r="D31" s="89">
        <v>0</v>
      </c>
      <c r="E31" s="89">
        <v>0</v>
      </c>
    </row>
    <row r="32" spans="1:5" ht="25.5">
      <c r="A32" s="131" t="s">
        <v>334</v>
      </c>
      <c r="B32" s="110" t="s">
        <v>869</v>
      </c>
      <c r="C32" s="97">
        <v>26</v>
      </c>
      <c r="D32" s="82">
        <f>D17-D18-D23-D24+D25-D26-D27+D28-D29+(-D30)-(-D31)</f>
        <v>339886</v>
      </c>
      <c r="E32" s="82">
        <f>E17-E18-E23-E24+E25-E26-E27+E28-E29+(-E30)-(-E31)</f>
        <v>-69126</v>
      </c>
    </row>
    <row r="33" spans="1:5" ht="12.75">
      <c r="A33" s="130" t="s">
        <v>331</v>
      </c>
      <c r="B33" s="96" t="s">
        <v>508</v>
      </c>
      <c r="C33" s="128">
        <v>27</v>
      </c>
      <c r="D33" s="89">
        <v>0</v>
      </c>
      <c r="E33" s="89">
        <v>0</v>
      </c>
    </row>
    <row r="34" spans="1:5" ht="12.75">
      <c r="A34" s="130" t="s">
        <v>333</v>
      </c>
      <c r="B34" s="96" t="s">
        <v>509</v>
      </c>
      <c r="C34" s="128">
        <v>28</v>
      </c>
      <c r="D34" s="89">
        <v>0</v>
      </c>
      <c r="E34" s="89">
        <v>0</v>
      </c>
    </row>
    <row r="35" spans="1:5" ht="12.75">
      <c r="A35" s="202" t="s">
        <v>332</v>
      </c>
      <c r="B35" s="110" t="s">
        <v>832</v>
      </c>
      <c r="C35" s="97">
        <v>29</v>
      </c>
      <c r="D35" s="82">
        <f>D36+D37+D38</f>
        <v>0</v>
      </c>
      <c r="E35" s="82">
        <f>E36+E37+E38</f>
        <v>0</v>
      </c>
    </row>
    <row r="36" spans="1:5" ht="25.5">
      <c r="A36" s="130" t="s">
        <v>553</v>
      </c>
      <c r="B36" s="96" t="s">
        <v>870</v>
      </c>
      <c r="C36" s="128">
        <v>30</v>
      </c>
      <c r="D36" s="89">
        <v>0</v>
      </c>
      <c r="E36" s="89">
        <v>0</v>
      </c>
    </row>
    <row r="37" spans="1:5" ht="12.75">
      <c r="A37" s="130" t="s">
        <v>554</v>
      </c>
      <c r="B37" s="96" t="s">
        <v>510</v>
      </c>
      <c r="C37" s="128">
        <v>31</v>
      </c>
      <c r="D37" s="89">
        <v>0</v>
      </c>
      <c r="E37" s="89">
        <v>0</v>
      </c>
    </row>
    <row r="38" spans="1:5" ht="12.75">
      <c r="A38" s="153" t="s">
        <v>555</v>
      </c>
      <c r="B38" s="96" t="s">
        <v>511</v>
      </c>
      <c r="C38" s="128">
        <v>32</v>
      </c>
      <c r="D38" s="89">
        <v>0</v>
      </c>
      <c r="E38" s="89">
        <v>0</v>
      </c>
    </row>
    <row r="39" spans="1:5" ht="12.75">
      <c r="A39" s="130" t="s">
        <v>335</v>
      </c>
      <c r="B39" s="96" t="s">
        <v>512</v>
      </c>
      <c r="C39" s="128">
        <v>33</v>
      </c>
      <c r="D39" s="89">
        <v>0</v>
      </c>
      <c r="E39" s="89">
        <v>0</v>
      </c>
    </row>
    <row r="40" spans="1:5" ht="12.75">
      <c r="A40" s="130" t="s">
        <v>336</v>
      </c>
      <c r="B40" s="96" t="s">
        <v>513</v>
      </c>
      <c r="C40" s="128">
        <v>34</v>
      </c>
      <c r="D40" s="89">
        <v>0</v>
      </c>
      <c r="E40" s="89">
        <v>0</v>
      </c>
    </row>
    <row r="41" spans="1:5" ht="12.75">
      <c r="A41" s="130" t="s">
        <v>337</v>
      </c>
      <c r="B41" s="96" t="s">
        <v>514</v>
      </c>
      <c r="C41" s="128">
        <v>35</v>
      </c>
      <c r="D41" s="89">
        <v>0</v>
      </c>
      <c r="E41" s="89">
        <v>0</v>
      </c>
    </row>
    <row r="42" spans="1:5" ht="12.75">
      <c r="A42" s="130" t="s">
        <v>340</v>
      </c>
      <c r="B42" s="96" t="s">
        <v>515</v>
      </c>
      <c r="C42" s="128">
        <v>36</v>
      </c>
      <c r="D42" s="89">
        <v>0</v>
      </c>
      <c r="E42" s="89">
        <v>0</v>
      </c>
    </row>
    <row r="43" spans="1:5" ht="12.75">
      <c r="A43" s="130" t="s">
        <v>352</v>
      </c>
      <c r="B43" s="96" t="s">
        <v>566</v>
      </c>
      <c r="C43" s="128">
        <v>37</v>
      </c>
      <c r="D43" s="89">
        <v>0</v>
      </c>
      <c r="E43" s="89">
        <v>0</v>
      </c>
    </row>
    <row r="44" spans="1:5" ht="12.75">
      <c r="A44" s="130" t="s">
        <v>338</v>
      </c>
      <c r="B44" s="96" t="s">
        <v>516</v>
      </c>
      <c r="C44" s="128">
        <v>38</v>
      </c>
      <c r="D44" s="89">
        <v>23142</v>
      </c>
      <c r="E44" s="89">
        <v>20457</v>
      </c>
    </row>
    <row r="45" spans="1:5" ht="12.75">
      <c r="A45" s="130" t="s">
        <v>354</v>
      </c>
      <c r="B45" s="96" t="s">
        <v>517</v>
      </c>
      <c r="C45" s="128">
        <v>39</v>
      </c>
      <c r="D45" s="89">
        <v>0</v>
      </c>
      <c r="E45" s="89">
        <v>0</v>
      </c>
    </row>
    <row r="46" spans="1:5" ht="12.75">
      <c r="A46" s="130" t="s">
        <v>339</v>
      </c>
      <c r="B46" s="96" t="s">
        <v>518</v>
      </c>
      <c r="C46" s="128">
        <v>40</v>
      </c>
      <c r="D46" s="89">
        <v>7426</v>
      </c>
      <c r="E46" s="89">
        <v>8244</v>
      </c>
    </row>
    <row r="47" spans="1:5" ht="12.75">
      <c r="A47" s="130" t="s">
        <v>356</v>
      </c>
      <c r="B47" s="96" t="s">
        <v>519</v>
      </c>
      <c r="C47" s="128">
        <v>41</v>
      </c>
      <c r="D47" s="89">
        <v>10729</v>
      </c>
      <c r="E47" s="89">
        <v>23207</v>
      </c>
    </row>
    <row r="48" spans="1:5" ht="12.75">
      <c r="A48" s="130" t="s">
        <v>351</v>
      </c>
      <c r="B48" s="96" t="s">
        <v>520</v>
      </c>
      <c r="C48" s="128">
        <v>42</v>
      </c>
      <c r="D48" s="89">
        <v>11573</v>
      </c>
      <c r="E48" s="89">
        <v>360</v>
      </c>
    </row>
    <row r="49" spans="1:5" ht="12.75">
      <c r="A49" s="130" t="s">
        <v>357</v>
      </c>
      <c r="B49" s="96" t="s">
        <v>521</v>
      </c>
      <c r="C49" s="128">
        <v>43</v>
      </c>
      <c r="D49" s="89">
        <v>1796</v>
      </c>
      <c r="E49" s="89">
        <v>1595</v>
      </c>
    </row>
    <row r="50" spans="1:5" ht="12.75">
      <c r="A50" s="130" t="s">
        <v>353</v>
      </c>
      <c r="B50" s="96" t="s">
        <v>522</v>
      </c>
      <c r="C50" s="128">
        <v>44</v>
      </c>
      <c r="D50" s="89">
        <v>0</v>
      </c>
      <c r="E50" s="89">
        <v>0</v>
      </c>
    </row>
    <row r="51" spans="1:5" ht="12.75">
      <c r="A51" s="130" t="s">
        <v>358</v>
      </c>
      <c r="B51" s="96" t="s">
        <v>523</v>
      </c>
      <c r="C51" s="128">
        <v>45</v>
      </c>
      <c r="D51" s="89">
        <v>0</v>
      </c>
      <c r="E51" s="89">
        <v>0</v>
      </c>
    </row>
    <row r="52" spans="1:5" ht="25.5">
      <c r="A52" s="131" t="s">
        <v>334</v>
      </c>
      <c r="B52" s="110" t="s">
        <v>877</v>
      </c>
      <c r="C52" s="97">
        <v>46</v>
      </c>
      <c r="D52" s="82">
        <f>D33-D34+D35+D39-D40+D41-D42-D43+D44-D45+D46-D47+D48-D49+(-D50)-(-D51)</f>
        <v>29616</v>
      </c>
      <c r="E52" s="82">
        <f>E33-E34+E35+E39-E40+E41-E42-E43+E44-E45+E46-E47+E48-E49+(-E50)-(-E51)</f>
        <v>4259</v>
      </c>
    </row>
    <row r="53" spans="1:5" ht="12.75">
      <c r="A53" s="202" t="s">
        <v>359</v>
      </c>
      <c r="B53" s="110" t="s">
        <v>871</v>
      </c>
      <c r="C53" s="97">
        <v>47</v>
      </c>
      <c r="D53" s="82">
        <f>SUM(D32+D52)</f>
        <v>369502</v>
      </c>
      <c r="E53" s="82">
        <f>SUM(E32+E52)</f>
        <v>-64867</v>
      </c>
    </row>
    <row r="54" spans="1:5" ht="12.75">
      <c r="A54" s="202" t="s">
        <v>360</v>
      </c>
      <c r="B54" s="110" t="s">
        <v>838</v>
      </c>
      <c r="C54" s="97">
        <v>48</v>
      </c>
      <c r="D54" s="82">
        <f>SUM(D55:D56)</f>
        <v>63082</v>
      </c>
      <c r="E54" s="82">
        <f>SUM(E55:E56)</f>
        <v>11957</v>
      </c>
    </row>
    <row r="55" spans="1:5" ht="12.75">
      <c r="A55" s="130" t="s">
        <v>833</v>
      </c>
      <c r="B55" s="96" t="s">
        <v>524</v>
      </c>
      <c r="C55" s="129">
        <v>49</v>
      </c>
      <c r="D55" s="89">
        <v>33816</v>
      </c>
      <c r="E55" s="89">
        <v>0</v>
      </c>
    </row>
    <row r="56" spans="1:5" ht="12.75">
      <c r="A56" s="153" t="s">
        <v>834</v>
      </c>
      <c r="B56" s="96" t="s">
        <v>525</v>
      </c>
      <c r="C56" s="129">
        <v>50</v>
      </c>
      <c r="D56" s="89">
        <v>29266</v>
      </c>
      <c r="E56" s="89">
        <v>11957</v>
      </c>
    </row>
    <row r="57" spans="1:5" ht="12.75">
      <c r="A57" s="131" t="s">
        <v>359</v>
      </c>
      <c r="B57" s="110" t="s">
        <v>840</v>
      </c>
      <c r="C57" s="97">
        <v>51</v>
      </c>
      <c r="D57" s="82">
        <f>D53-D54</f>
        <v>306420</v>
      </c>
      <c r="E57" s="82">
        <f>E53-E54</f>
        <v>-76824</v>
      </c>
    </row>
    <row r="58" spans="1:5" ht="12.75">
      <c r="A58" s="130" t="s">
        <v>355</v>
      </c>
      <c r="B58" s="96" t="s">
        <v>526</v>
      </c>
      <c r="C58" s="129">
        <v>52</v>
      </c>
      <c r="D58" s="89">
        <v>742</v>
      </c>
      <c r="E58" s="89">
        <v>7007</v>
      </c>
    </row>
    <row r="59" spans="1:5" ht="12.75">
      <c r="A59" s="130" t="s">
        <v>361</v>
      </c>
      <c r="B59" s="96" t="s">
        <v>527</v>
      </c>
      <c r="C59" s="129">
        <v>53</v>
      </c>
      <c r="D59" s="89">
        <v>0</v>
      </c>
      <c r="E59" s="89">
        <v>0</v>
      </c>
    </row>
    <row r="60" spans="1:5" ht="12.75">
      <c r="A60" s="131" t="s">
        <v>334</v>
      </c>
      <c r="B60" s="110" t="s">
        <v>872</v>
      </c>
      <c r="C60" s="97">
        <v>54</v>
      </c>
      <c r="D60" s="82">
        <f>SUM(D58-D59)</f>
        <v>742</v>
      </c>
      <c r="E60" s="82">
        <f>SUM(E58-E59)</f>
        <v>7007</v>
      </c>
    </row>
    <row r="61" spans="1:5" ht="12.75">
      <c r="A61" s="202" t="s">
        <v>835</v>
      </c>
      <c r="B61" s="110" t="s">
        <v>841</v>
      </c>
      <c r="C61" s="97">
        <v>55</v>
      </c>
      <c r="D61" s="82">
        <f>SUM(D62:D63)</f>
        <v>0</v>
      </c>
      <c r="E61" s="82">
        <f>SUM(E62:E63)</f>
        <v>0</v>
      </c>
    </row>
    <row r="62" spans="1:5" ht="12.75">
      <c r="A62" s="130" t="s">
        <v>836</v>
      </c>
      <c r="B62" s="96" t="s">
        <v>528</v>
      </c>
      <c r="C62" s="129">
        <v>56</v>
      </c>
      <c r="D62" s="89">
        <v>0</v>
      </c>
      <c r="E62" s="89">
        <v>0</v>
      </c>
    </row>
    <row r="63" spans="1:5" ht="12.75">
      <c r="A63" s="153" t="s">
        <v>837</v>
      </c>
      <c r="B63" s="96" t="s">
        <v>529</v>
      </c>
      <c r="C63" s="129">
        <v>57</v>
      </c>
      <c r="D63" s="89">
        <v>0</v>
      </c>
      <c r="E63" s="89">
        <v>0</v>
      </c>
    </row>
    <row r="64" spans="1:5" ht="12.75">
      <c r="A64" s="131" t="s">
        <v>334</v>
      </c>
      <c r="B64" s="110" t="s">
        <v>873</v>
      </c>
      <c r="C64" s="97">
        <v>58</v>
      </c>
      <c r="D64" s="82">
        <f>D60-D61</f>
        <v>742</v>
      </c>
      <c r="E64" s="82">
        <f>E60-E61</f>
        <v>7007</v>
      </c>
    </row>
    <row r="65" spans="1:5" ht="12.75">
      <c r="A65" s="131" t="s">
        <v>362</v>
      </c>
      <c r="B65" s="110" t="s">
        <v>874</v>
      </c>
      <c r="C65" s="97">
        <v>59</v>
      </c>
      <c r="D65" s="82">
        <f>D53+D60</f>
        <v>370244</v>
      </c>
      <c r="E65" s="82">
        <f>E53+E60</f>
        <v>-57860</v>
      </c>
    </row>
    <row r="66" spans="1:5" ht="12.75">
      <c r="A66" s="130" t="s">
        <v>329</v>
      </c>
      <c r="B66" s="96" t="s">
        <v>530</v>
      </c>
      <c r="C66" s="129">
        <v>60</v>
      </c>
      <c r="D66" s="89">
        <v>0</v>
      </c>
      <c r="E66" s="89">
        <v>0</v>
      </c>
    </row>
    <row r="67" spans="1:5" ht="12.75">
      <c r="A67" s="131" t="s">
        <v>362</v>
      </c>
      <c r="B67" s="110" t="s">
        <v>875</v>
      </c>
      <c r="C67" s="97">
        <v>61</v>
      </c>
      <c r="D67" s="82">
        <f>D57+D64-D66</f>
        <v>307162</v>
      </c>
      <c r="E67" s="82">
        <f>E57+E64-E66</f>
        <v>-69817</v>
      </c>
    </row>
  </sheetData>
  <sheetProtection/>
  <mergeCells count="4">
    <mergeCell ref="D3:E3"/>
    <mergeCell ref="B3:B4"/>
    <mergeCell ref="A3:A4"/>
    <mergeCell ref="C3:C4"/>
  </mergeCells>
  <printOptions horizontalCentered="1"/>
  <pageMargins left="0.45" right="0.3" top="0.7480314960629921" bottom="0.5511811023622047" header="0.5118110236220472" footer="0.31496062992125984"/>
  <pageSetup fitToHeight="2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60"/>
  <sheetViews>
    <sheetView zoomScale="130" zoomScaleNormal="130" zoomScalePageLayoutView="0" workbookViewId="0" topLeftCell="A25">
      <selection activeCell="A9" sqref="A9:AQ9"/>
    </sheetView>
  </sheetViews>
  <sheetFormatPr defaultColWidth="9.140625" defaultRowHeight="12.75"/>
  <cols>
    <col min="1" max="87" width="2.00390625" style="2" customWidth="1"/>
    <col min="88" max="16384" width="9.140625" style="2" customWidth="1"/>
  </cols>
  <sheetData>
    <row r="1" spans="1:43" ht="11.25">
      <c r="A1" s="217" t="s">
        <v>855</v>
      </c>
      <c r="B1" s="4"/>
      <c r="C1" s="4"/>
      <c r="D1" s="4"/>
      <c r="E1" s="4"/>
      <c r="F1" s="4"/>
      <c r="G1" s="4"/>
      <c r="H1" s="4"/>
      <c r="I1" s="4"/>
      <c r="J1" s="4"/>
      <c r="K1" s="228"/>
      <c r="L1" s="199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218" t="s">
        <v>858</v>
      </c>
    </row>
    <row r="2" ht="11.25">
      <c r="AQ2" s="218" t="s">
        <v>859</v>
      </c>
    </row>
    <row r="8" spans="1:43" ht="15">
      <c r="A8" s="292" t="s">
        <v>405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</row>
    <row r="9" spans="1:43" ht="10.5">
      <c r="A9" s="260" t="s">
        <v>100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</row>
    <row r="10" spans="1:43" ht="10.5">
      <c r="A10" s="293" t="s">
        <v>730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</row>
    <row r="11" spans="1:43" ht="10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s="10" customFormat="1" ht="10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5:32" s="10" customFormat="1" ht="11.25">
      <c r="O13" s="20"/>
      <c r="R13" s="20"/>
      <c r="U13" s="20"/>
      <c r="AC13" s="20"/>
      <c r="AF13" s="20"/>
    </row>
    <row r="14" spans="9:35" s="10" customFormat="1" ht="11.25">
      <c r="I14" s="20"/>
      <c r="L14" s="20"/>
      <c r="O14" s="9"/>
      <c r="P14" s="9"/>
      <c r="Q14" s="9"/>
      <c r="R14" s="9"/>
      <c r="S14" s="9"/>
      <c r="T14" s="9"/>
      <c r="U14" s="9"/>
      <c r="V14" s="9"/>
      <c r="W14" s="9"/>
      <c r="X14" s="9"/>
      <c r="AA14" s="20"/>
      <c r="AC14" s="9"/>
      <c r="AD14" s="9"/>
      <c r="AE14" s="9"/>
      <c r="AF14" s="9"/>
      <c r="AG14" s="9"/>
      <c r="AH14" s="9"/>
      <c r="AI14" s="9"/>
    </row>
    <row r="15" spans="28:43" s="10" customFormat="1" ht="11.25">
      <c r="AB15" s="242" t="s">
        <v>29</v>
      </c>
      <c r="AC15" s="2"/>
      <c r="AD15" s="2"/>
      <c r="AE15" s="2"/>
      <c r="AF15" s="2"/>
      <c r="AG15" s="2"/>
      <c r="AH15" s="2"/>
      <c r="AI15" s="2"/>
      <c r="AJ15" s="2"/>
      <c r="AK15" s="242" t="s">
        <v>29</v>
      </c>
      <c r="AL15" s="242"/>
      <c r="AM15" s="20"/>
      <c r="AO15" s="20"/>
      <c r="AQ15" s="2"/>
    </row>
    <row r="16" spans="15:43" s="10" customFormat="1" ht="11.25">
      <c r="O16" s="20"/>
      <c r="R16" s="20"/>
      <c r="U16" s="20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9"/>
      <c r="AN16" s="9"/>
      <c r="AO16" s="9"/>
      <c r="AP16" s="9"/>
      <c r="AQ16" s="2"/>
    </row>
    <row r="17" spans="3:43" s="10" customFormat="1" ht="11.25">
      <c r="C17" s="20"/>
      <c r="I17" s="20"/>
      <c r="O17" s="9"/>
      <c r="P17" s="9"/>
      <c r="Q17" s="9"/>
      <c r="R17" s="9"/>
      <c r="S17" s="9"/>
      <c r="T17" s="9"/>
      <c r="U17" s="9"/>
      <c r="V17" s="9"/>
      <c r="W17" s="9"/>
      <c r="X17" s="9"/>
      <c r="AA17" s="20"/>
      <c r="AB17" s="238"/>
      <c r="AC17" s="239" t="s">
        <v>30</v>
      </c>
      <c r="AD17" s="2"/>
      <c r="AE17" s="2"/>
      <c r="AF17" s="2"/>
      <c r="AG17" s="2"/>
      <c r="AH17" s="2"/>
      <c r="AI17" s="2"/>
      <c r="AJ17" s="2"/>
      <c r="AK17" s="238"/>
      <c r="AL17" s="243" t="s">
        <v>32</v>
      </c>
      <c r="AQ17" s="2"/>
    </row>
    <row r="18" spans="27:43" s="10" customFormat="1" ht="11.25">
      <c r="AA18" s="20"/>
      <c r="AB18" s="6"/>
      <c r="AC18" s="239" t="s">
        <v>31</v>
      </c>
      <c r="AD18" s="2"/>
      <c r="AE18" s="2"/>
      <c r="AF18" s="2"/>
      <c r="AG18" s="2"/>
      <c r="AH18" s="2"/>
      <c r="AI18" s="2"/>
      <c r="AJ18" s="2"/>
      <c r="AK18" s="240"/>
      <c r="AL18" s="243" t="s">
        <v>33</v>
      </c>
      <c r="AM18" s="9"/>
      <c r="AN18" s="9"/>
      <c r="AO18" s="9"/>
      <c r="AP18" s="9"/>
      <c r="AQ18" s="2"/>
    </row>
    <row r="19" spans="27:28" ht="11.25">
      <c r="AA19" s="1"/>
      <c r="AB19" s="9"/>
    </row>
    <row r="20" spans="27:42" ht="11.25">
      <c r="AA20" s="1"/>
      <c r="AB20" s="10"/>
      <c r="AC20" s="9"/>
      <c r="AP20" s="241" t="s">
        <v>34</v>
      </c>
    </row>
    <row r="21" ht="11.25">
      <c r="Z21" s="1"/>
    </row>
    <row r="22" spans="27:38" ht="11.25">
      <c r="AA22" s="9"/>
      <c r="AB22" s="190"/>
      <c r="AC22" s="10"/>
      <c r="AD22" s="10"/>
      <c r="AE22" s="10"/>
      <c r="AF22" s="10"/>
      <c r="AG22" s="10"/>
      <c r="AH22" s="10"/>
      <c r="AI22" s="10"/>
      <c r="AJ22" s="10"/>
      <c r="AK22" s="9"/>
      <c r="AL22" s="190"/>
    </row>
    <row r="23" spans="1:40" ht="11.25">
      <c r="A23" s="19" t="s">
        <v>908</v>
      </c>
      <c r="B23" s="1"/>
      <c r="C23" s="1"/>
      <c r="D23" s="1"/>
      <c r="E23" s="1"/>
      <c r="F23" s="1"/>
      <c r="G23" s="1"/>
      <c r="H23" s="1"/>
      <c r="AD23" s="9"/>
      <c r="AE23" s="190"/>
      <c r="AF23" s="10"/>
      <c r="AK23" s="1" t="s">
        <v>745</v>
      </c>
      <c r="AN23" s="1" t="s">
        <v>744</v>
      </c>
    </row>
    <row r="24" spans="1:45" ht="11.25">
      <c r="A24" s="11">
        <f>'cover S'!A24</f>
        <v>2</v>
      </c>
      <c r="B24" s="11">
        <f>'cover S'!B24</f>
        <v>0</v>
      </c>
      <c r="C24" s="11">
        <f>'cover S'!C24</f>
        <v>2</v>
      </c>
      <c r="D24" s="11">
        <f>'cover S'!D24</f>
        <v>0</v>
      </c>
      <c r="E24" s="11">
        <f>'cover S'!E24</f>
        <v>4</v>
      </c>
      <c r="F24" s="11">
        <f>'cover S'!F24</f>
        <v>4</v>
      </c>
      <c r="G24" s="11">
        <f>'cover S'!G24</f>
        <v>8</v>
      </c>
      <c r="H24" s="11">
        <f>'cover S'!H24</f>
        <v>5</v>
      </c>
      <c r="I24" s="6">
        <f>'cover S'!I24</f>
        <v>6</v>
      </c>
      <c r="J24" s="6">
        <f>'cover S'!J24</f>
        <v>2</v>
      </c>
      <c r="K24" s="1"/>
      <c r="M24" s="10"/>
      <c r="N24" s="20"/>
      <c r="O24" s="10"/>
      <c r="P24" s="10"/>
      <c r="Q24" s="10"/>
      <c r="R24" s="10"/>
      <c r="S24" s="10"/>
      <c r="T24" s="10"/>
      <c r="U24" s="10"/>
      <c r="V24" s="10"/>
      <c r="W24" s="20"/>
      <c r="AI24" s="1" t="s">
        <v>35</v>
      </c>
      <c r="AK24" s="6">
        <f>'cover S'!AK24</f>
        <v>0</v>
      </c>
      <c r="AL24" s="6">
        <f>'cover S'!AL24</f>
        <v>1</v>
      </c>
      <c r="AM24" s="7"/>
      <c r="AN24" s="6">
        <f>'cover S'!AN24</f>
        <v>2</v>
      </c>
      <c r="AO24" s="6">
        <f>'cover S'!AO24</f>
        <v>0</v>
      </c>
      <c r="AP24" s="6">
        <f>'cover S'!AP24</f>
        <v>1</v>
      </c>
      <c r="AQ24" s="6">
        <f>'cover S'!AQ24</f>
        <v>0</v>
      </c>
      <c r="AR24" s="10"/>
      <c r="AS24" s="10"/>
    </row>
    <row r="25" spans="11:45" ht="11.25">
      <c r="K25" s="5"/>
      <c r="M25" s="20"/>
      <c r="N25" s="10"/>
      <c r="O25" s="10"/>
      <c r="P25" s="10"/>
      <c r="Q25" s="10"/>
      <c r="R25" s="10"/>
      <c r="T25" s="10"/>
      <c r="U25" s="10"/>
      <c r="V25" s="10"/>
      <c r="W25" s="10"/>
      <c r="X25" s="9"/>
      <c r="AB25" s="1" t="s">
        <v>50</v>
      </c>
      <c r="AR25" s="10"/>
      <c r="AS25" s="10"/>
    </row>
    <row r="26" spans="1:45" ht="11.25">
      <c r="A26" s="29" t="s">
        <v>406</v>
      </c>
      <c r="B26" s="1"/>
      <c r="C26" s="1"/>
      <c r="D26" s="1"/>
      <c r="E26" s="1"/>
      <c r="F26" s="1"/>
      <c r="G26" s="1"/>
      <c r="H26" s="1"/>
      <c r="I26" s="1"/>
      <c r="J26" s="1"/>
      <c r="K26" s="5"/>
      <c r="M26" s="10"/>
      <c r="N26" s="9"/>
      <c r="O26" s="190"/>
      <c r="P26" s="10"/>
      <c r="Q26" s="10"/>
      <c r="R26" s="10"/>
      <c r="S26" s="10"/>
      <c r="T26" s="10"/>
      <c r="U26" s="10"/>
      <c r="V26" s="10"/>
      <c r="W26" s="9"/>
      <c r="X26" s="10"/>
      <c r="AG26" s="1"/>
      <c r="AH26" s="1"/>
      <c r="AI26" s="1" t="s">
        <v>36</v>
      </c>
      <c r="AJ26" s="1"/>
      <c r="AK26" s="6">
        <f>'cover S'!AK26</f>
        <v>1</v>
      </c>
      <c r="AL26" s="6">
        <f>'cover S'!AL26</f>
        <v>2</v>
      </c>
      <c r="AM26" s="7"/>
      <c r="AN26" s="6">
        <f>'cover S'!AN26</f>
        <v>2</v>
      </c>
      <c r="AO26" s="6">
        <f>'cover S'!AO26</f>
        <v>0</v>
      </c>
      <c r="AP26" s="6">
        <f>'cover S'!AP26</f>
        <v>1</v>
      </c>
      <c r="AQ26" s="6">
        <f>'cover S'!AQ26</f>
        <v>0</v>
      </c>
      <c r="AR26" s="10"/>
      <c r="AS26" s="10"/>
    </row>
    <row r="27" spans="1:45" s="1" customFormat="1" ht="11.25">
      <c r="A27" s="11">
        <f>'cover S'!A27</f>
        <v>3</v>
      </c>
      <c r="B27" s="11">
        <f>'cover S'!B27</f>
        <v>1</v>
      </c>
      <c r="C27" s="11">
        <f>'cover S'!C27</f>
        <v>5</v>
      </c>
      <c r="D27" s="11">
        <f>'cover S'!D27</f>
        <v>6</v>
      </c>
      <c r="E27" s="11">
        <f>'cover S'!E27</f>
        <v>1</v>
      </c>
      <c r="F27" s="11">
        <f>'cover S'!F27</f>
        <v>8</v>
      </c>
      <c r="G27" s="11">
        <f>'cover S'!G27</f>
        <v>7</v>
      </c>
      <c r="H27" s="11">
        <f>'cover S'!H27</f>
        <v>0</v>
      </c>
      <c r="I27" s="5"/>
      <c r="J27" s="5"/>
      <c r="K27" s="5"/>
      <c r="M27" s="10"/>
      <c r="N27" s="9"/>
      <c r="O27" s="190"/>
      <c r="P27" s="10"/>
      <c r="Q27" s="10"/>
      <c r="R27" s="10"/>
      <c r="S27" s="10"/>
      <c r="T27" s="10"/>
      <c r="U27" s="10"/>
      <c r="V27" s="10"/>
      <c r="W27" s="191"/>
      <c r="X27" s="10"/>
      <c r="AB27" s="2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20"/>
      <c r="AS27" s="20"/>
    </row>
    <row r="28" spans="13:45" s="5" customFormat="1" ht="11.25">
      <c r="M28" s="10"/>
      <c r="N28" s="9"/>
      <c r="O28" s="190"/>
      <c r="Q28" s="10"/>
      <c r="R28" s="10"/>
      <c r="S28" s="10"/>
      <c r="T28" s="10"/>
      <c r="U28" s="10"/>
      <c r="V28" s="10"/>
      <c r="W28" s="10"/>
      <c r="X28" s="9"/>
      <c r="AB28" s="1" t="s">
        <v>746</v>
      </c>
      <c r="AF28" s="225"/>
      <c r="AH28" s="10"/>
      <c r="AI28" s="1" t="s">
        <v>35</v>
      </c>
      <c r="AJ28" s="2"/>
      <c r="AK28" s="6">
        <f>'cover S'!AK28</f>
        <v>0</v>
      </c>
      <c r="AL28" s="6">
        <f>'cover S'!AL28</f>
        <v>1</v>
      </c>
      <c r="AM28" s="7"/>
      <c r="AN28" s="6">
        <f>'cover S'!AN28</f>
        <v>2</v>
      </c>
      <c r="AO28" s="6">
        <f>'cover S'!AO28</f>
        <v>0</v>
      </c>
      <c r="AP28" s="6">
        <f>'cover S'!AP28</f>
        <v>0</v>
      </c>
      <c r="AQ28" s="6">
        <f>'cover S'!AQ28</f>
        <v>9</v>
      </c>
      <c r="AR28" s="8"/>
      <c r="AS28" s="8"/>
    </row>
    <row r="29" spans="1:45" s="5" customFormat="1" ht="11.25">
      <c r="A29" s="19" t="s">
        <v>731</v>
      </c>
      <c r="B29" s="1"/>
      <c r="C29" s="1"/>
      <c r="D29" s="1"/>
      <c r="E29" s="1"/>
      <c r="F29" s="1"/>
      <c r="G29" s="1"/>
      <c r="H29" s="1"/>
      <c r="M29" s="10"/>
      <c r="N29" s="9"/>
      <c r="O29" s="193"/>
      <c r="P29" s="10"/>
      <c r="Q29" s="10"/>
      <c r="R29" s="10"/>
      <c r="S29" s="10"/>
      <c r="T29" s="10"/>
      <c r="U29" s="10"/>
      <c r="V29" s="10"/>
      <c r="W29" s="10"/>
      <c r="X29" s="2"/>
      <c r="AB29" s="226" t="s">
        <v>37</v>
      </c>
      <c r="AD29" s="193"/>
      <c r="AE29" s="10"/>
      <c r="AF29" s="10"/>
      <c r="AG29" s="10"/>
      <c r="AH29" s="10"/>
      <c r="AI29" s="2"/>
      <c r="AJ29" s="2"/>
      <c r="AK29" s="2"/>
      <c r="AL29" s="2"/>
      <c r="AM29" s="2"/>
      <c r="AN29" s="2"/>
      <c r="AO29" s="2"/>
      <c r="AP29" s="2"/>
      <c r="AQ29" s="2"/>
      <c r="AR29" s="8"/>
      <c r="AS29" s="8"/>
    </row>
    <row r="30" spans="1:45" s="5" customFormat="1" ht="11.25">
      <c r="A30" s="11" t="str">
        <f>'cover S'!A30</f>
        <v> </v>
      </c>
      <c r="B30" s="220" t="str">
        <f>'cover S'!B30</f>
        <v> </v>
      </c>
      <c r="C30" s="223" t="str">
        <f>'cover S'!C30</f>
        <v>.</v>
      </c>
      <c r="D30" s="220" t="str">
        <f>'cover S'!D30</f>
        <v> </v>
      </c>
      <c r="E30" s="220" t="str">
        <f>'cover S'!E30</f>
        <v> </v>
      </c>
      <c r="F30" s="223" t="str">
        <f>'cover S'!F30</f>
        <v>.</v>
      </c>
      <c r="G30" s="224" t="str">
        <f>'cover S'!G30</f>
        <v> </v>
      </c>
      <c r="H30" s="222" t="s">
        <v>412</v>
      </c>
      <c r="M30" s="20"/>
      <c r="N30" s="10"/>
      <c r="O30" s="10"/>
      <c r="P30" s="10"/>
      <c r="Q30" s="10"/>
      <c r="R30" s="10"/>
      <c r="S30" s="10"/>
      <c r="T30" s="10"/>
      <c r="U30" s="10"/>
      <c r="V30" s="10"/>
      <c r="W30" s="9"/>
      <c r="X30" s="2"/>
      <c r="AB30" s="226" t="s">
        <v>38</v>
      </c>
      <c r="AD30" s="10"/>
      <c r="AE30" s="10"/>
      <c r="AF30" s="10"/>
      <c r="AG30" s="192"/>
      <c r="AH30" s="192"/>
      <c r="AI30" s="1" t="s">
        <v>36</v>
      </c>
      <c r="AJ30" s="1"/>
      <c r="AK30" s="6">
        <f>'cover S'!AK30</f>
        <v>1</v>
      </c>
      <c r="AL30" s="6">
        <f>'cover S'!AL30</f>
        <v>2</v>
      </c>
      <c r="AM30" s="7"/>
      <c r="AN30" s="6">
        <f>'cover S'!AN30</f>
        <v>2</v>
      </c>
      <c r="AO30" s="6">
        <f>'cover S'!AO30</f>
        <v>0</v>
      </c>
      <c r="AP30" s="6">
        <f>'cover S'!AP30</f>
        <v>0</v>
      </c>
      <c r="AQ30" s="6">
        <f>'cover S'!AQ30</f>
        <v>9</v>
      </c>
      <c r="AR30" s="8"/>
      <c r="AS30" s="8"/>
    </row>
    <row r="31" spans="1:45" s="5" customFormat="1" ht="11.25">
      <c r="A31" s="189"/>
      <c r="B31" s="189"/>
      <c r="C31" s="189"/>
      <c r="D31" s="189"/>
      <c r="E31" s="189"/>
      <c r="F31" s="189"/>
      <c r="G31" s="189"/>
      <c r="H31" s="189"/>
      <c r="AD31" s="192"/>
      <c r="AE31" s="192"/>
      <c r="AF31" s="192"/>
      <c r="AG31" s="192"/>
      <c r="AH31" s="192"/>
      <c r="AI31" s="20"/>
      <c r="AJ31" s="9"/>
      <c r="AK31" s="9"/>
      <c r="AL31" s="9"/>
      <c r="AM31" s="9"/>
      <c r="AN31" s="9"/>
      <c r="AO31" s="9"/>
      <c r="AP31" s="9"/>
      <c r="AQ31" s="9"/>
      <c r="AR31" s="8"/>
      <c r="AS31" s="8"/>
    </row>
    <row r="32" s="1" customFormat="1" ht="10.5">
      <c r="A32" s="29" t="s">
        <v>39</v>
      </c>
    </row>
    <row r="33" spans="1:43" s="5" customFormat="1" ht="10.5">
      <c r="A33" s="11" t="str">
        <f>'cover S'!A33</f>
        <v>D</v>
      </c>
      <c r="B33" s="11" t="str">
        <f>'cover S'!B33</f>
        <v>O</v>
      </c>
      <c r="C33" s="11" t="str">
        <f>'cover S'!C33</f>
        <v>L</v>
      </c>
      <c r="D33" s="11" t="str">
        <f>'cover S'!D33</f>
        <v>K</v>
      </c>
      <c r="E33" s="11" t="str">
        <f>'cover S'!E33</f>
        <v>A</v>
      </c>
      <c r="F33" s="11" t="str">
        <f>'cover S'!F33</f>
        <v>M</v>
      </c>
      <c r="G33" s="11" t="str">
        <f>'cover S'!G33</f>
        <v> </v>
      </c>
      <c r="H33" s="11" t="str">
        <f>'cover S'!H33</f>
        <v>Š</v>
      </c>
      <c r="I33" s="11" t="str">
        <f>'cover S'!I33</f>
        <v>u</v>
      </c>
      <c r="J33" s="11" t="str">
        <f>'cover S'!J33</f>
        <v>j</v>
      </c>
      <c r="K33" s="11" t="str">
        <f>'cover S'!K33</f>
        <v>a</v>
      </c>
      <c r="L33" s="11" t="str">
        <f>'cover S'!L33</f>
        <v> </v>
      </c>
      <c r="M33" s="11" t="str">
        <f>'cover S'!M33</f>
        <v>a</v>
      </c>
      <c r="N33" s="11" t="str">
        <f>'cover S'!N33</f>
        <v>.</v>
      </c>
      <c r="O33" s="11" t="str">
        <f>'cover S'!O33</f>
        <v>s</v>
      </c>
      <c r="P33" s="11" t="str">
        <f>'cover S'!P33</f>
        <v>.</v>
      </c>
      <c r="Q33" s="11" t="str">
        <f>'cover S'!Q33</f>
        <v> </v>
      </c>
      <c r="R33" s="11" t="str">
        <f>'cover S'!R33</f>
        <v> </v>
      </c>
      <c r="S33" s="11" t="str">
        <f>'cover S'!S33</f>
        <v> </v>
      </c>
      <c r="T33" s="11" t="str">
        <f>'cover S'!T33</f>
        <v> </v>
      </c>
      <c r="U33" s="11" t="str">
        <f>'cover S'!U33</f>
        <v> </v>
      </c>
      <c r="V33" s="11" t="str">
        <f>'cover S'!V33</f>
        <v> </v>
      </c>
      <c r="W33" s="11" t="str">
        <f>'cover S'!W33</f>
        <v> </v>
      </c>
      <c r="X33" s="11" t="str">
        <f>'cover S'!X33</f>
        <v> </v>
      </c>
      <c r="Y33" s="11" t="str">
        <f>'cover S'!Y33</f>
        <v> </v>
      </c>
      <c r="Z33" s="11" t="str">
        <f>'cover S'!Z33</f>
        <v> </v>
      </c>
      <c r="AA33" s="11" t="str">
        <f>'cover S'!AA33</f>
        <v> </v>
      </c>
      <c r="AB33" s="11" t="str">
        <f>'cover S'!AB33</f>
        <v> </v>
      </c>
      <c r="AC33" s="11" t="str">
        <f>'cover S'!AC33</f>
        <v> </v>
      </c>
      <c r="AD33" s="11" t="str">
        <f>'cover S'!AD33</f>
        <v> </v>
      </c>
      <c r="AE33" s="11" t="str">
        <f>'cover S'!AE33</f>
        <v> </v>
      </c>
      <c r="AF33" s="11" t="str">
        <f>'cover S'!AF33</f>
        <v> </v>
      </c>
      <c r="AG33" s="11" t="str">
        <f>'cover S'!AG33</f>
        <v> </v>
      </c>
      <c r="AH33" s="11" t="str">
        <f>'cover S'!AH33</f>
        <v> </v>
      </c>
      <c r="AI33" s="11" t="str">
        <f>'cover S'!AI33</f>
        <v> </v>
      </c>
      <c r="AJ33" s="11" t="str">
        <f>'cover S'!AJ33</f>
        <v> </v>
      </c>
      <c r="AK33" s="11" t="str">
        <f>'cover S'!AK33</f>
        <v> </v>
      </c>
      <c r="AL33" s="11" t="str">
        <f>'cover S'!AL33</f>
        <v> </v>
      </c>
      <c r="AM33" s="11" t="str">
        <f>'cover S'!AM33</f>
        <v> </v>
      </c>
      <c r="AN33" s="11" t="str">
        <f>'cover S'!AN33</f>
        <v> </v>
      </c>
      <c r="AO33" s="11" t="str">
        <f>'cover S'!AO33</f>
        <v> </v>
      </c>
      <c r="AP33" s="11" t="str">
        <f>'cover S'!AP33</f>
        <v> </v>
      </c>
      <c r="AQ33" s="11" t="str">
        <f>'cover S'!AQ33</f>
        <v> </v>
      </c>
    </row>
    <row r="34" spans="1:43" s="5" customFormat="1" ht="10.5">
      <c r="A34" s="11" t="str">
        <f>'cover S'!A34</f>
        <v> </v>
      </c>
      <c r="B34" s="11" t="str">
        <f>'cover S'!B34</f>
        <v> </v>
      </c>
      <c r="C34" s="11" t="str">
        <f>'cover S'!C34</f>
        <v> </v>
      </c>
      <c r="D34" s="11" t="str">
        <f>'cover S'!D34</f>
        <v> </v>
      </c>
      <c r="E34" s="11" t="str">
        <f>'cover S'!E34</f>
        <v> </v>
      </c>
      <c r="F34" s="11" t="str">
        <f>'cover S'!F34</f>
        <v> </v>
      </c>
      <c r="G34" s="11" t="str">
        <f>'cover S'!G34</f>
        <v> </v>
      </c>
      <c r="H34" s="11" t="str">
        <f>'cover S'!H34</f>
        <v> </v>
      </c>
      <c r="I34" s="11" t="str">
        <f>'cover S'!I34</f>
        <v> </v>
      </c>
      <c r="J34" s="11" t="str">
        <f>'cover S'!J34</f>
        <v> </v>
      </c>
      <c r="K34" s="11" t="str">
        <f>'cover S'!K34</f>
        <v> </v>
      </c>
      <c r="L34" s="11" t="str">
        <f>'cover S'!L34</f>
        <v> </v>
      </c>
      <c r="M34" s="11" t="str">
        <f>'cover S'!M34</f>
        <v> </v>
      </c>
      <c r="N34" s="11" t="str">
        <f>'cover S'!N34</f>
        <v> </v>
      </c>
      <c r="O34" s="11" t="str">
        <f>'cover S'!O34</f>
        <v> </v>
      </c>
      <c r="P34" s="11" t="str">
        <f>'cover S'!P34</f>
        <v> </v>
      </c>
      <c r="Q34" s="11" t="str">
        <f>'cover S'!Q34</f>
        <v> </v>
      </c>
      <c r="R34" s="11" t="str">
        <f>'cover S'!R34</f>
        <v> </v>
      </c>
      <c r="S34" s="11" t="str">
        <f>'cover S'!S34</f>
        <v> </v>
      </c>
      <c r="T34" s="11" t="str">
        <f>'cover S'!T34</f>
        <v> </v>
      </c>
      <c r="U34" s="11" t="str">
        <f>'cover S'!U34</f>
        <v> </v>
      </c>
      <c r="V34" s="11" t="str">
        <f>'cover S'!V34</f>
        <v> </v>
      </c>
      <c r="W34" s="11" t="str">
        <f>'cover S'!W34</f>
        <v> </v>
      </c>
      <c r="X34" s="11" t="str">
        <f>'cover S'!X34</f>
        <v> </v>
      </c>
      <c r="Y34" s="11" t="str">
        <f>'cover S'!Y34</f>
        <v> </v>
      </c>
      <c r="Z34" s="11" t="str">
        <f>'cover S'!Z34</f>
        <v> </v>
      </c>
      <c r="AA34" s="11" t="str">
        <f>'cover S'!AA34</f>
        <v> </v>
      </c>
      <c r="AB34" s="11" t="str">
        <f>'cover S'!AB34</f>
        <v> </v>
      </c>
      <c r="AC34" s="11" t="str">
        <f>'cover S'!AC34</f>
        <v> </v>
      </c>
      <c r="AD34" s="11" t="str">
        <f>'cover S'!AD34</f>
        <v> </v>
      </c>
      <c r="AE34" s="11" t="str">
        <f>'cover S'!AE34</f>
        <v> </v>
      </c>
      <c r="AF34" s="11" t="str">
        <f>'cover S'!AF34</f>
        <v> </v>
      </c>
      <c r="AG34" s="11" t="str">
        <f>'cover S'!AG34</f>
        <v> </v>
      </c>
      <c r="AH34" s="11" t="str">
        <f>'cover S'!AH34</f>
        <v> </v>
      </c>
      <c r="AI34" s="11" t="str">
        <f>'cover S'!AI34</f>
        <v> </v>
      </c>
      <c r="AJ34" s="11" t="str">
        <f>'cover S'!AJ34</f>
        <v> </v>
      </c>
      <c r="AK34" s="11" t="str">
        <f>'cover S'!AK34</f>
        <v> </v>
      </c>
      <c r="AL34" s="11" t="str">
        <f>'cover S'!AL34</f>
        <v> </v>
      </c>
      <c r="AM34" s="11" t="str">
        <f>'cover S'!AM34</f>
        <v> </v>
      </c>
      <c r="AN34" s="11" t="str">
        <f>'cover S'!AN34</f>
        <v> </v>
      </c>
      <c r="AO34" s="11" t="str">
        <f>'cover S'!AO34</f>
        <v> </v>
      </c>
      <c r="AP34" s="11" t="str">
        <f>'cover S'!AP34</f>
        <v> </v>
      </c>
      <c r="AQ34" s="11" t="str">
        <f>'cover S'!AQ34</f>
        <v> </v>
      </c>
    </row>
    <row r="35" spans="1:43" s="5" customFormat="1" ht="10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="1" customFormat="1" ht="10.5">
      <c r="A36" s="19" t="s">
        <v>40</v>
      </c>
    </row>
    <row r="38" spans="1:36" s="1" customFormat="1" ht="10.5">
      <c r="A38" s="1" t="s">
        <v>747</v>
      </c>
      <c r="AJ38" s="1" t="s">
        <v>749</v>
      </c>
    </row>
    <row r="39" spans="1:43" s="5" customFormat="1" ht="10.5">
      <c r="A39" s="11" t="str">
        <f>'cover S'!A39</f>
        <v>Š</v>
      </c>
      <c r="B39" s="11" t="str">
        <f>'cover S'!B39</f>
        <v>u</v>
      </c>
      <c r="C39" s="11" t="str">
        <f>'cover S'!C39</f>
        <v>j</v>
      </c>
      <c r="D39" s="11" t="str">
        <f>'cover S'!D39</f>
        <v>a</v>
      </c>
      <c r="E39" s="11" t="str">
        <f>'cover S'!E39</f>
        <v> </v>
      </c>
      <c r="F39" s="11" t="str">
        <f>'cover S'!F39</f>
        <v> </v>
      </c>
      <c r="G39" s="11" t="str">
        <f>'cover S'!G39</f>
        <v> </v>
      </c>
      <c r="H39" s="11" t="str">
        <f>'cover S'!H39</f>
        <v> </v>
      </c>
      <c r="I39" s="11" t="str">
        <f>'cover S'!I39</f>
        <v> </v>
      </c>
      <c r="J39" s="11" t="str">
        <f>'cover S'!J39</f>
        <v> </v>
      </c>
      <c r="K39" s="11" t="str">
        <f>'cover S'!K39</f>
        <v> </v>
      </c>
      <c r="L39" s="11" t="str">
        <f>'cover S'!L39</f>
        <v> </v>
      </c>
      <c r="M39" s="11" t="str">
        <f>'cover S'!M39</f>
        <v> </v>
      </c>
      <c r="N39" s="11" t="str">
        <f>'cover S'!N39</f>
        <v> </v>
      </c>
      <c r="O39" s="11" t="str">
        <f>'cover S'!O39</f>
        <v> </v>
      </c>
      <c r="P39" s="11" t="str">
        <f>'cover S'!P39</f>
        <v> </v>
      </c>
      <c r="Q39" s="11" t="str">
        <f>'cover S'!Q39</f>
        <v> </v>
      </c>
      <c r="R39" s="11" t="str">
        <f>'cover S'!R39</f>
        <v> </v>
      </c>
      <c r="S39" s="11" t="str">
        <f>'cover S'!S39</f>
        <v> </v>
      </c>
      <c r="T39" s="11" t="str">
        <f>'cover S'!T39</f>
        <v> </v>
      </c>
      <c r="U39" s="11" t="str">
        <f>'cover S'!U39</f>
        <v> </v>
      </c>
      <c r="V39" s="11" t="str">
        <f>'cover S'!V39</f>
        <v> </v>
      </c>
      <c r="W39" s="11" t="str">
        <f>'cover S'!W39</f>
        <v> </v>
      </c>
      <c r="X39" s="11" t="str">
        <f>'cover S'!X39</f>
        <v> </v>
      </c>
      <c r="Y39" s="11" t="str">
        <f>'cover S'!Y39</f>
        <v> </v>
      </c>
      <c r="Z39" s="11" t="str">
        <f>'cover S'!Z39</f>
        <v> </v>
      </c>
      <c r="AA39" s="11" t="str">
        <f>'cover S'!AA39</f>
        <v> </v>
      </c>
      <c r="AB39" s="11" t="str">
        <f>'cover S'!AB39</f>
        <v> </v>
      </c>
      <c r="AC39" s="11" t="str">
        <f>'cover S'!AC39</f>
        <v> </v>
      </c>
      <c r="AD39" s="11" t="str">
        <f>'cover S'!AD39</f>
        <v> </v>
      </c>
      <c r="AE39" s="11" t="str">
        <f>'cover S'!AE39</f>
        <v> </v>
      </c>
      <c r="AF39" s="11" t="str">
        <f>'cover S'!AF39</f>
        <v> </v>
      </c>
      <c r="AG39" s="11" t="str">
        <f>'cover S'!AG39</f>
        <v> </v>
      </c>
      <c r="AH39" s="220" t="str">
        <f>'cover S'!AH39</f>
        <v> </v>
      </c>
      <c r="AI39" s="223"/>
      <c r="AJ39" s="221" t="str">
        <f>'cover S'!AJ39</f>
        <v> </v>
      </c>
      <c r="AK39" s="11" t="str">
        <f>'cover S'!AK39</f>
        <v> </v>
      </c>
      <c r="AL39" s="11" t="str">
        <f>'cover S'!AL39</f>
        <v> </v>
      </c>
      <c r="AM39" s="11" t="str">
        <f>'cover S'!AM39</f>
        <v> </v>
      </c>
      <c r="AN39" s="11" t="str">
        <f>'cover S'!AN39</f>
        <v> </v>
      </c>
      <c r="AO39" s="11" t="str">
        <f>'cover S'!AO39</f>
        <v> </v>
      </c>
      <c r="AP39" s="11" t="str">
        <f>'cover S'!AP39</f>
        <v> </v>
      </c>
      <c r="AQ39" s="11" t="str">
        <f>'cover S'!AQ39</f>
        <v> </v>
      </c>
    </row>
    <row r="41" spans="1:8" s="1" customFormat="1" ht="10.5">
      <c r="A41" s="1" t="s">
        <v>41</v>
      </c>
      <c r="H41" s="1" t="s">
        <v>750</v>
      </c>
    </row>
    <row r="42" spans="1:43" s="5" customFormat="1" ht="10.5">
      <c r="A42" s="11">
        <f>'cover S'!A42</f>
        <v>0</v>
      </c>
      <c r="B42" s="11">
        <f>'cover S'!B42</f>
        <v>1</v>
      </c>
      <c r="C42" s="11">
        <f>'cover S'!C42</f>
        <v>5</v>
      </c>
      <c r="D42" s="11">
        <f>'cover S'!D42</f>
        <v>0</v>
      </c>
      <c r="E42" s="11">
        <f>'cover S'!E42</f>
        <v>1</v>
      </c>
      <c r="H42" s="11" t="str">
        <f>'cover S'!H42</f>
        <v>R</v>
      </c>
      <c r="I42" s="11" t="str">
        <f>'cover S'!I42</f>
        <v>a</v>
      </c>
      <c r="J42" s="11" t="str">
        <f>'cover S'!J42</f>
        <v>j</v>
      </c>
      <c r="K42" s="11" t="str">
        <f>'cover S'!K42</f>
        <v>e</v>
      </c>
      <c r="L42" s="11" t="str">
        <f>'cover S'!L42</f>
        <v>c</v>
      </c>
      <c r="M42" s="11" t="str">
        <f>'cover S'!M42</f>
        <v> </v>
      </c>
      <c r="N42" s="11" t="str">
        <f>'cover S'!N42</f>
        <v> </v>
      </c>
      <c r="O42" s="11" t="str">
        <f>'cover S'!O42</f>
        <v> </v>
      </c>
      <c r="P42" s="11" t="str">
        <f>'cover S'!P42</f>
        <v> </v>
      </c>
      <c r="Q42" s="11" t="str">
        <f>'cover S'!Q42</f>
        <v> </v>
      </c>
      <c r="R42" s="11" t="str">
        <f>'cover S'!R42</f>
        <v> </v>
      </c>
      <c r="S42" s="11" t="str">
        <f>'cover S'!S42</f>
        <v> </v>
      </c>
      <c r="T42" s="11" t="str">
        <f>'cover S'!T42</f>
        <v> </v>
      </c>
      <c r="U42" s="11" t="str">
        <f>'cover S'!U42</f>
        <v> </v>
      </c>
      <c r="V42" s="11" t="str">
        <f>'cover S'!V42</f>
        <v> </v>
      </c>
      <c r="W42" s="11" t="str">
        <f>'cover S'!W42</f>
        <v> </v>
      </c>
      <c r="X42" s="11" t="str">
        <f>'cover S'!X42</f>
        <v> </v>
      </c>
      <c r="Y42" s="11" t="str">
        <f>'cover S'!Y42</f>
        <v> </v>
      </c>
      <c r="Z42" s="11" t="str">
        <f>'cover S'!Z42</f>
        <v> </v>
      </c>
      <c r="AA42" s="11" t="str">
        <f>'cover S'!AA42</f>
        <v> </v>
      </c>
      <c r="AB42" s="11" t="str">
        <f>'cover S'!AB42</f>
        <v> </v>
      </c>
      <c r="AC42" s="11" t="str">
        <f>'cover S'!AC42</f>
        <v> </v>
      </c>
      <c r="AD42" s="11" t="str">
        <f>'cover S'!AD42</f>
        <v> </v>
      </c>
      <c r="AE42" s="11" t="str">
        <f>'cover S'!AE42</f>
        <v> </v>
      </c>
      <c r="AF42" s="11" t="str">
        <f>'cover S'!AF42</f>
        <v> </v>
      </c>
      <c r="AG42" s="11" t="str">
        <f>'cover S'!AG42</f>
        <v> </v>
      </c>
      <c r="AH42" s="11" t="str">
        <f>'cover S'!AH42</f>
        <v> </v>
      </c>
      <c r="AI42" s="11" t="str">
        <f>'cover S'!AI42</f>
        <v> </v>
      </c>
      <c r="AJ42" s="11" t="str">
        <f>'cover S'!AJ42</f>
        <v> </v>
      </c>
      <c r="AK42" s="11" t="str">
        <f>'cover S'!AK42</f>
        <v> </v>
      </c>
      <c r="AL42" s="11" t="str">
        <f>'cover S'!AL42</f>
        <v> </v>
      </c>
      <c r="AM42" s="11" t="str">
        <f>'cover S'!AM42</f>
        <v> </v>
      </c>
      <c r="AN42" s="11" t="str">
        <f>'cover S'!AN42</f>
        <v> </v>
      </c>
      <c r="AO42" s="11" t="str">
        <f>'cover S'!AO42</f>
        <v> </v>
      </c>
      <c r="AP42" s="11" t="str">
        <f>'cover S'!AP42</f>
        <v> </v>
      </c>
      <c r="AQ42" s="11" t="str">
        <f>'cover S'!AQ42</f>
        <v> </v>
      </c>
    </row>
    <row r="44" spans="1:43" s="1" customFormat="1" ht="10.5">
      <c r="A44" s="1" t="s">
        <v>751</v>
      </c>
      <c r="O44" s="1" t="s">
        <v>752</v>
      </c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43" s="5" customFormat="1" ht="10.5">
      <c r="A45" s="11">
        <f>'cover S'!A45</f>
        <v>0</v>
      </c>
      <c r="B45" s="11">
        <f>'cover S'!B45</f>
        <v>4</v>
      </c>
      <c r="C45" s="11">
        <f>'cover S'!C45</f>
        <v>1</v>
      </c>
      <c r="D45" s="220" t="str">
        <f>'cover S'!D45</f>
        <v> </v>
      </c>
      <c r="E45" s="223" t="s">
        <v>743</v>
      </c>
      <c r="F45" s="221">
        <f>'cover S'!F45</f>
        <v>5</v>
      </c>
      <c r="G45" s="11">
        <f>'cover S'!G45</f>
        <v>4</v>
      </c>
      <c r="H45" s="11">
        <f>'cover S'!H45</f>
        <v>2</v>
      </c>
      <c r="I45" s="11">
        <f>'cover S'!I45</f>
        <v>3</v>
      </c>
      <c r="J45" s="227">
        <f>'cover S'!J45</f>
        <v>5</v>
      </c>
      <c r="K45" s="11">
        <f>'cover S'!K45</f>
        <v>9</v>
      </c>
      <c r="L45" s="11">
        <f>'cover S'!L45</f>
        <v>4</v>
      </c>
      <c r="M45" s="11" t="str">
        <f>'cover S'!M45</f>
        <v> </v>
      </c>
      <c r="N45" s="189"/>
      <c r="O45" s="11">
        <f>'cover S'!O45</f>
        <v>0</v>
      </c>
      <c r="P45" s="11">
        <f>'cover S'!P45</f>
        <v>4</v>
      </c>
      <c r="Q45" s="11">
        <f>'cover S'!Q45</f>
        <v>1</v>
      </c>
      <c r="R45" s="220" t="str">
        <f>'cover S'!R45</f>
        <v> </v>
      </c>
      <c r="S45" s="223" t="s">
        <v>743</v>
      </c>
      <c r="T45" s="11">
        <f>'cover S'!T45</f>
        <v>5</v>
      </c>
      <c r="U45" s="11">
        <f>'cover S'!U45</f>
        <v>4</v>
      </c>
      <c r="V45" s="11">
        <f>'cover S'!V45</f>
        <v>2</v>
      </c>
      <c r="W45" s="11">
        <f>'cover S'!W45</f>
        <v>2</v>
      </c>
      <c r="X45" s="227">
        <f>'cover S'!X45</f>
        <v>3</v>
      </c>
      <c r="Y45" s="11">
        <f>'cover S'!Y45</f>
        <v>1</v>
      </c>
      <c r="Z45" s="11">
        <f>'cover S'!Z45</f>
        <v>0</v>
      </c>
      <c r="AA45" s="11" t="str">
        <f>'cover S'!AA45</f>
        <v> </v>
      </c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</row>
    <row r="47" s="1" customFormat="1" ht="10.5">
      <c r="A47" s="1" t="s">
        <v>42</v>
      </c>
    </row>
    <row r="48" spans="1:43" ht="10.5">
      <c r="A48" s="6" t="str">
        <f>'cover S'!A48</f>
        <v> </v>
      </c>
      <c r="B48" s="6" t="str">
        <f>'cover S'!B48</f>
        <v> </v>
      </c>
      <c r="C48" s="6" t="str">
        <f>'cover S'!C48</f>
        <v> </v>
      </c>
      <c r="D48" s="6" t="str">
        <f>'cover S'!D48</f>
        <v> </v>
      </c>
      <c r="E48" s="6" t="str">
        <f>'cover S'!E48</f>
        <v> </v>
      </c>
      <c r="F48" s="6" t="str">
        <f>'cover S'!F48</f>
        <v> </v>
      </c>
      <c r="G48" s="6" t="str">
        <f>'cover S'!G48</f>
        <v> </v>
      </c>
      <c r="H48" s="6" t="str">
        <f>'cover S'!H48</f>
        <v> </v>
      </c>
      <c r="I48" s="6" t="str">
        <f>'cover S'!I48</f>
        <v> </v>
      </c>
      <c r="J48" s="6" t="str">
        <f>'cover S'!J48</f>
        <v> </v>
      </c>
      <c r="K48" s="6" t="str">
        <f>'cover S'!K48</f>
        <v> </v>
      </c>
      <c r="L48" s="6" t="str">
        <f>'cover S'!L48</f>
        <v> </v>
      </c>
      <c r="M48" s="6" t="str">
        <f>'cover S'!M48</f>
        <v> </v>
      </c>
      <c r="N48" s="6" t="str">
        <f>'cover S'!N48</f>
        <v> </v>
      </c>
      <c r="O48" s="6" t="str">
        <f>'cover S'!O48</f>
        <v> </v>
      </c>
      <c r="P48" s="6" t="str">
        <f>'cover S'!P48</f>
        <v> </v>
      </c>
      <c r="Q48" s="6" t="str">
        <f>'cover S'!Q48</f>
        <v> </v>
      </c>
      <c r="R48" s="6" t="str">
        <f>'cover S'!R48</f>
        <v> </v>
      </c>
      <c r="S48" s="6" t="str">
        <f>'cover S'!S48</f>
        <v> </v>
      </c>
      <c r="T48" s="6" t="str">
        <f>'cover S'!T48</f>
        <v> </v>
      </c>
      <c r="U48" s="6" t="str">
        <f>'cover S'!U48</f>
        <v> </v>
      </c>
      <c r="V48" s="6" t="str">
        <f>'cover S'!V48</f>
        <v> </v>
      </c>
      <c r="W48" s="6" t="str">
        <f>'cover S'!W48</f>
        <v> </v>
      </c>
      <c r="X48" s="6" t="str">
        <f>'cover S'!X48</f>
        <v> </v>
      </c>
      <c r="Y48" s="6" t="str">
        <f>'cover S'!Y48</f>
        <v> </v>
      </c>
      <c r="Z48" s="6" t="str">
        <f>'cover S'!Z48</f>
        <v> </v>
      </c>
      <c r="AA48" s="6" t="str">
        <f>'cover S'!AA48</f>
        <v> </v>
      </c>
      <c r="AB48" s="6" t="str">
        <f>'cover S'!AB48</f>
        <v> </v>
      </c>
      <c r="AC48" s="6" t="str">
        <f>'cover S'!AC48</f>
        <v> </v>
      </c>
      <c r="AD48" s="6" t="str">
        <f>'cover S'!AD48</f>
        <v> </v>
      </c>
      <c r="AE48" s="6" t="str">
        <f>'cover S'!AE48</f>
        <v> </v>
      </c>
      <c r="AF48" s="6" t="str">
        <f>'cover S'!AF48</f>
        <v> </v>
      </c>
      <c r="AG48" s="6" t="str">
        <f>'cover S'!AG48</f>
        <v> </v>
      </c>
      <c r="AH48" s="6" t="str">
        <f>'cover S'!AH48</f>
        <v> </v>
      </c>
      <c r="AI48" s="6" t="str">
        <f>'cover S'!AI48</f>
        <v> </v>
      </c>
      <c r="AJ48" s="6" t="str">
        <f>'cover S'!AJ48</f>
        <v> </v>
      </c>
      <c r="AK48" s="6" t="str">
        <f>'cover S'!AK48</f>
        <v> </v>
      </c>
      <c r="AL48" s="6" t="str">
        <f>'cover S'!AL48</f>
        <v> </v>
      </c>
      <c r="AM48" s="6" t="str">
        <f>'cover S'!AM48</f>
        <v> </v>
      </c>
      <c r="AN48" s="6" t="str">
        <f>'cover S'!AN48</f>
        <v> </v>
      </c>
      <c r="AO48" s="6" t="str">
        <f>'cover S'!AO48</f>
        <v> </v>
      </c>
      <c r="AP48" s="6" t="str">
        <f>'cover S'!AP48</f>
        <v> </v>
      </c>
      <c r="AQ48" s="6" t="str">
        <f>'cover S'!AQ48</f>
        <v> </v>
      </c>
    </row>
    <row r="51" spans="1:43" ht="11.25" customHeight="1">
      <c r="A51" s="30" t="s">
        <v>407</v>
      </c>
      <c r="B51" s="23"/>
      <c r="C51" s="23"/>
      <c r="D51" s="23"/>
      <c r="E51" s="23"/>
      <c r="F51" s="23"/>
      <c r="G51" s="23"/>
      <c r="H51" s="23"/>
      <c r="I51" s="31"/>
      <c r="J51" s="294" t="s">
        <v>43</v>
      </c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6"/>
      <c r="V51" s="294" t="s">
        <v>44</v>
      </c>
      <c r="W51" s="295"/>
      <c r="X51" s="295"/>
      <c r="Y51" s="295"/>
      <c r="Z51" s="295"/>
      <c r="AA51" s="295"/>
      <c r="AB51" s="295"/>
      <c r="AC51" s="295"/>
      <c r="AD51" s="295"/>
      <c r="AE51" s="295"/>
      <c r="AF51" s="296"/>
      <c r="AG51" s="294" t="s">
        <v>45</v>
      </c>
      <c r="AH51" s="295"/>
      <c r="AI51" s="295"/>
      <c r="AJ51" s="295"/>
      <c r="AK51" s="295"/>
      <c r="AL51" s="295"/>
      <c r="AM51" s="295"/>
      <c r="AN51" s="295"/>
      <c r="AO51" s="295"/>
      <c r="AP51" s="295"/>
      <c r="AQ51" s="296"/>
    </row>
    <row r="52" spans="1:43" ht="10.5">
      <c r="A52" s="24"/>
      <c r="B52" s="22"/>
      <c r="C52" s="22"/>
      <c r="D52" s="22"/>
      <c r="E52" s="22"/>
      <c r="F52" s="22"/>
      <c r="G52" s="22"/>
      <c r="H52" s="22"/>
      <c r="I52" s="32"/>
      <c r="J52" s="297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9"/>
      <c r="V52" s="297"/>
      <c r="W52" s="298"/>
      <c r="X52" s="298"/>
      <c r="Y52" s="298"/>
      <c r="Z52" s="298"/>
      <c r="AA52" s="298"/>
      <c r="AB52" s="298"/>
      <c r="AC52" s="298"/>
      <c r="AD52" s="298"/>
      <c r="AE52" s="298"/>
      <c r="AF52" s="299"/>
      <c r="AG52" s="297"/>
      <c r="AH52" s="298"/>
      <c r="AI52" s="298"/>
      <c r="AJ52" s="298"/>
      <c r="AK52" s="298"/>
      <c r="AL52" s="298"/>
      <c r="AM52" s="298"/>
      <c r="AN52" s="298"/>
      <c r="AO52" s="298"/>
      <c r="AP52" s="298"/>
      <c r="AQ52" s="299"/>
    </row>
    <row r="53" spans="1:43" s="12" customFormat="1" ht="10.5">
      <c r="A53" s="178" t="s">
        <v>412</v>
      </c>
      <c r="B53" s="179"/>
      <c r="C53" s="179"/>
      <c r="D53" s="179"/>
      <c r="E53" s="179"/>
      <c r="F53" s="179"/>
      <c r="G53" s="179"/>
      <c r="H53" s="179"/>
      <c r="I53" s="180"/>
      <c r="J53" s="297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9"/>
      <c r="V53" s="297"/>
      <c r="W53" s="298"/>
      <c r="X53" s="298"/>
      <c r="Y53" s="298"/>
      <c r="Z53" s="298"/>
      <c r="AA53" s="298"/>
      <c r="AB53" s="298"/>
      <c r="AC53" s="298"/>
      <c r="AD53" s="298"/>
      <c r="AE53" s="298"/>
      <c r="AF53" s="299"/>
      <c r="AG53" s="297"/>
      <c r="AH53" s="298"/>
      <c r="AI53" s="298"/>
      <c r="AJ53" s="298"/>
      <c r="AK53" s="298"/>
      <c r="AL53" s="298"/>
      <c r="AM53" s="298"/>
      <c r="AN53" s="298"/>
      <c r="AO53" s="298"/>
      <c r="AP53" s="298"/>
      <c r="AQ53" s="299"/>
    </row>
    <row r="54" spans="1:43" s="12" customFormat="1" ht="10.5">
      <c r="A54" s="266" t="str">
        <f>'cover S'!$A$54</f>
        <v> </v>
      </c>
      <c r="B54" s="267"/>
      <c r="C54" s="267"/>
      <c r="D54" s="267"/>
      <c r="E54" s="267"/>
      <c r="F54" s="267"/>
      <c r="G54" s="267"/>
      <c r="H54" s="267"/>
      <c r="I54" s="268"/>
      <c r="J54" s="297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9"/>
      <c r="V54" s="297"/>
      <c r="W54" s="298"/>
      <c r="X54" s="298"/>
      <c r="Y54" s="298"/>
      <c r="Z54" s="298"/>
      <c r="AA54" s="298"/>
      <c r="AB54" s="298"/>
      <c r="AC54" s="298"/>
      <c r="AD54" s="298"/>
      <c r="AE54" s="298"/>
      <c r="AF54" s="299"/>
      <c r="AG54" s="297"/>
      <c r="AH54" s="298"/>
      <c r="AI54" s="298"/>
      <c r="AJ54" s="298"/>
      <c r="AK54" s="298"/>
      <c r="AL54" s="298"/>
      <c r="AM54" s="298"/>
      <c r="AN54" s="298"/>
      <c r="AO54" s="298"/>
      <c r="AP54" s="298"/>
      <c r="AQ54" s="299"/>
    </row>
    <row r="55" spans="1:43" s="12" customFormat="1" ht="10.5">
      <c r="A55" s="235"/>
      <c r="B55" s="25"/>
      <c r="C55" s="25"/>
      <c r="D55" s="25"/>
      <c r="E55" s="25"/>
      <c r="F55" s="25"/>
      <c r="G55" s="25"/>
      <c r="H55" s="25"/>
      <c r="I55" s="2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7"/>
      <c r="V55" s="13"/>
      <c r="W55" s="14"/>
      <c r="X55" s="14"/>
      <c r="Y55" s="14"/>
      <c r="Z55" s="14"/>
      <c r="AA55" s="14"/>
      <c r="AB55" s="14"/>
      <c r="AC55" s="14"/>
      <c r="AD55" s="14"/>
      <c r="AE55" s="14"/>
      <c r="AF55" s="15"/>
      <c r="AG55" s="13"/>
      <c r="AH55" s="14"/>
      <c r="AI55" s="14"/>
      <c r="AJ55" s="14"/>
      <c r="AK55" s="14"/>
      <c r="AL55" s="14"/>
      <c r="AM55" s="14"/>
      <c r="AN55" s="14"/>
      <c r="AO55" s="14"/>
      <c r="AP55" s="14"/>
      <c r="AQ55" s="15"/>
    </row>
    <row r="56" spans="1:43" s="12" customFormat="1" ht="11.25">
      <c r="A56" s="247" t="s">
        <v>867</v>
      </c>
      <c r="B56" s="245"/>
      <c r="C56" s="245"/>
      <c r="D56" s="245"/>
      <c r="E56" s="245"/>
      <c r="F56" s="245"/>
      <c r="G56" s="245"/>
      <c r="H56" s="245"/>
      <c r="I56" s="246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5"/>
      <c r="V56" s="13"/>
      <c r="W56" s="14"/>
      <c r="X56" s="14"/>
      <c r="Y56" s="14"/>
      <c r="Z56" s="14"/>
      <c r="AA56" s="14"/>
      <c r="AB56" s="14"/>
      <c r="AC56" s="14"/>
      <c r="AD56" s="14"/>
      <c r="AE56" s="14"/>
      <c r="AF56" s="15"/>
      <c r="AG56" s="13"/>
      <c r="AH56" s="14"/>
      <c r="AI56" s="14"/>
      <c r="AJ56" s="14"/>
      <c r="AK56" s="14"/>
      <c r="AL56" s="14"/>
      <c r="AM56" s="14"/>
      <c r="AN56" s="14"/>
      <c r="AO56" s="14"/>
      <c r="AP56" s="14"/>
      <c r="AQ56" s="15"/>
    </row>
    <row r="57" spans="1:43" s="12" customFormat="1" ht="11.25">
      <c r="A57" s="181"/>
      <c r="B57" s="33"/>
      <c r="C57" s="33"/>
      <c r="D57" s="33"/>
      <c r="E57" s="33"/>
      <c r="F57" s="33"/>
      <c r="G57" s="33"/>
      <c r="H57" s="33"/>
      <c r="I57" s="34"/>
      <c r="J57" s="256" t="str">
        <f>'cover S'!J57</f>
        <v> </v>
      </c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8"/>
      <c r="V57" s="256" t="str">
        <f>'cover S'!V57</f>
        <v> </v>
      </c>
      <c r="W57" s="257"/>
      <c r="X57" s="257"/>
      <c r="Y57" s="257"/>
      <c r="Z57" s="257"/>
      <c r="AA57" s="257"/>
      <c r="AB57" s="257"/>
      <c r="AC57" s="257"/>
      <c r="AD57" s="257"/>
      <c r="AE57" s="257"/>
      <c r="AF57" s="258"/>
      <c r="AG57" s="256" t="str">
        <f>'cover S'!AG57</f>
        <v> </v>
      </c>
      <c r="AH57" s="257"/>
      <c r="AI57" s="257"/>
      <c r="AJ57" s="257"/>
      <c r="AK57" s="257"/>
      <c r="AL57" s="257"/>
      <c r="AM57" s="257"/>
      <c r="AN57" s="257"/>
      <c r="AO57" s="257"/>
      <c r="AP57" s="257"/>
      <c r="AQ57" s="258"/>
    </row>
    <row r="58" spans="1:43" s="12" customFormat="1" ht="10.5">
      <c r="A58" s="178"/>
      <c r="B58" s="179"/>
      <c r="C58" s="179"/>
      <c r="D58" s="179"/>
      <c r="E58" s="179"/>
      <c r="F58" s="179"/>
      <c r="G58" s="179"/>
      <c r="H58" s="179"/>
      <c r="I58" s="180"/>
      <c r="J58" s="13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5"/>
      <c r="V58" s="13"/>
      <c r="W58" s="14"/>
      <c r="X58" s="14"/>
      <c r="Y58" s="14"/>
      <c r="Z58" s="14"/>
      <c r="AA58" s="14"/>
      <c r="AB58" s="14"/>
      <c r="AC58" s="14"/>
      <c r="AD58" s="14"/>
      <c r="AE58" s="14"/>
      <c r="AF58" s="15"/>
      <c r="AG58" s="13"/>
      <c r="AH58" s="14"/>
      <c r="AI58" s="14"/>
      <c r="AJ58" s="14"/>
      <c r="AK58" s="14"/>
      <c r="AL58" s="14"/>
      <c r="AM58" s="14"/>
      <c r="AN58" s="14"/>
      <c r="AO58" s="14"/>
      <c r="AP58" s="14"/>
      <c r="AQ58" s="15"/>
    </row>
    <row r="59" spans="1:43" s="12" customFormat="1" ht="10.5">
      <c r="A59" s="266" t="str">
        <f>'cover S'!$A$59</f>
        <v> </v>
      </c>
      <c r="B59" s="267"/>
      <c r="C59" s="267"/>
      <c r="D59" s="267"/>
      <c r="E59" s="267"/>
      <c r="F59" s="267"/>
      <c r="G59" s="267"/>
      <c r="H59" s="267"/>
      <c r="I59" s="268"/>
      <c r="J59" s="13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5"/>
      <c r="V59" s="13"/>
      <c r="W59" s="14"/>
      <c r="X59" s="14"/>
      <c r="Y59" s="14"/>
      <c r="Z59" s="14"/>
      <c r="AA59" s="14"/>
      <c r="AB59" s="14"/>
      <c r="AC59" s="14"/>
      <c r="AD59" s="14"/>
      <c r="AE59" s="14"/>
      <c r="AF59" s="15"/>
      <c r="AG59" s="13"/>
      <c r="AH59" s="14"/>
      <c r="AI59" s="14"/>
      <c r="AJ59" s="14"/>
      <c r="AK59" s="14"/>
      <c r="AL59" s="14"/>
      <c r="AM59" s="14"/>
      <c r="AN59" s="14"/>
      <c r="AO59" s="14"/>
      <c r="AP59" s="14"/>
      <c r="AQ59" s="15"/>
    </row>
    <row r="60" spans="1:43" s="12" customFormat="1" ht="10.5">
      <c r="A60" s="27"/>
      <c r="B60" s="28"/>
      <c r="C60" s="28"/>
      <c r="D60" s="28"/>
      <c r="E60" s="28"/>
      <c r="F60" s="28"/>
      <c r="G60" s="28"/>
      <c r="H60" s="28"/>
      <c r="I60" s="21"/>
      <c r="J60" s="253" t="str">
        <f>'cover S'!J60</f>
        <v> </v>
      </c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5"/>
      <c r="V60" s="253" t="str">
        <f>'cover S'!V60</f>
        <v> 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5"/>
      <c r="AG60" s="253" t="str">
        <f>'cover S'!AG60</f>
        <v> </v>
      </c>
      <c r="AH60" s="254"/>
      <c r="AI60" s="254"/>
      <c r="AJ60" s="254"/>
      <c r="AK60" s="254"/>
      <c r="AL60" s="254"/>
      <c r="AM60" s="254"/>
      <c r="AN60" s="254"/>
      <c r="AO60" s="254"/>
      <c r="AP60" s="254"/>
      <c r="AQ60" s="255"/>
    </row>
  </sheetData>
  <sheetProtection sheet="1"/>
  <mergeCells count="14">
    <mergeCell ref="J60:U60"/>
    <mergeCell ref="V60:AF60"/>
    <mergeCell ref="AG60:AQ60"/>
    <mergeCell ref="A8:AQ8"/>
    <mergeCell ref="A9:AQ9"/>
    <mergeCell ref="A10:AQ10"/>
    <mergeCell ref="J51:U54"/>
    <mergeCell ref="A54:I54"/>
    <mergeCell ref="V51:AF54"/>
    <mergeCell ref="AG51:AQ54"/>
    <mergeCell ref="A59:I59"/>
    <mergeCell ref="J57:U57"/>
    <mergeCell ref="V57:AF57"/>
    <mergeCell ref="AG57:AQ57"/>
  </mergeCells>
  <printOptions horizontalCentered="1" verticalCentered="1"/>
  <pageMargins left="0.7874015748031497" right="0.7874015748031497" top="0.5905511811023623" bottom="0.5905511811023623" header="0.393700787401574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1"/>
  <sheetViews>
    <sheetView showGridLines="0" showZeros="0" zoomScale="85" zoomScaleNormal="85" zoomScalePageLayoutView="0" workbookViewId="0" topLeftCell="A74">
      <selection activeCell="G74" sqref="G74"/>
    </sheetView>
  </sheetViews>
  <sheetFormatPr defaultColWidth="9.140625" defaultRowHeight="12.75"/>
  <cols>
    <col min="1" max="1" width="7.421875" style="122" customWidth="1"/>
    <col min="2" max="2" width="69.57421875" style="127" customWidth="1"/>
    <col min="3" max="3" width="5.00390625" style="123" customWidth="1"/>
    <col min="4" max="7" width="13.8515625" style="123" customWidth="1"/>
    <col min="8" max="16384" width="9.140625" style="75" customWidth="1"/>
  </cols>
  <sheetData>
    <row r="1" spans="1:7" s="39" customFormat="1" ht="15">
      <c r="A1" s="48" t="str">
        <f>suvaha!$A$1</f>
        <v>D O L K A M Šuja a.s. DIČ: 2020448562</v>
      </c>
      <c r="C1" s="124"/>
      <c r="D1" s="125"/>
      <c r="E1" s="125"/>
      <c r="F1" s="125"/>
      <c r="G1" s="125"/>
    </row>
    <row r="2" spans="1:7" s="37" customFormat="1" ht="14.25">
      <c r="A2" s="45" t="s">
        <v>101</v>
      </c>
      <c r="B2" s="74"/>
      <c r="C2" s="52"/>
      <c r="D2" s="53"/>
      <c r="E2" s="53"/>
      <c r="F2" s="53"/>
      <c r="G2" s="54"/>
    </row>
    <row r="3" spans="1:7" s="55" customFormat="1" ht="25.5" customHeight="1">
      <c r="A3" s="300" t="s">
        <v>409</v>
      </c>
      <c r="B3" s="277" t="s">
        <v>408</v>
      </c>
      <c r="C3" s="275" t="s">
        <v>46</v>
      </c>
      <c r="D3" s="281" t="s">
        <v>47</v>
      </c>
      <c r="E3" s="282"/>
      <c r="F3" s="283"/>
      <c r="G3" s="269" t="s">
        <v>48</v>
      </c>
    </row>
    <row r="4" spans="1:7" s="55" customFormat="1" ht="25.5" customHeight="1">
      <c r="A4" s="301"/>
      <c r="B4" s="278"/>
      <c r="C4" s="276"/>
      <c r="D4" s="284"/>
      <c r="E4" s="285"/>
      <c r="F4" s="286"/>
      <c r="G4" s="280"/>
    </row>
    <row r="5" spans="1:7" s="55" customFormat="1" ht="11.25">
      <c r="A5" s="301"/>
      <c r="B5" s="278"/>
      <c r="C5" s="276"/>
      <c r="D5" s="56" t="s">
        <v>363</v>
      </c>
      <c r="E5" s="57" t="s">
        <v>909</v>
      </c>
      <c r="F5" s="58" t="s">
        <v>364</v>
      </c>
      <c r="G5" s="57" t="s">
        <v>364</v>
      </c>
    </row>
    <row r="6" spans="1:7" s="55" customFormat="1" ht="11.25">
      <c r="A6" s="59" t="s">
        <v>147</v>
      </c>
      <c r="B6" s="249" t="s">
        <v>148</v>
      </c>
      <c r="C6" s="59" t="s">
        <v>149</v>
      </c>
      <c r="D6" s="56" t="s">
        <v>892</v>
      </c>
      <c r="E6" s="56" t="s">
        <v>893</v>
      </c>
      <c r="F6" s="59">
        <v>2</v>
      </c>
      <c r="G6" s="59">
        <v>3</v>
      </c>
    </row>
    <row r="7" spans="1:7" s="55" customFormat="1" ht="11.25">
      <c r="A7" s="61"/>
      <c r="B7" s="60"/>
      <c r="C7" s="59"/>
      <c r="D7" s="62" t="s">
        <v>753</v>
      </c>
      <c r="E7" s="62" t="s">
        <v>753</v>
      </c>
      <c r="F7" s="62" t="s">
        <v>753</v>
      </c>
      <c r="G7" s="63" t="s">
        <v>753</v>
      </c>
    </row>
    <row r="8" spans="1:7" ht="12.75">
      <c r="A8" s="109"/>
      <c r="B8" s="80" t="s">
        <v>792</v>
      </c>
      <c r="C8" s="81" t="str">
        <f>suvaha!C8</f>
        <v>001</v>
      </c>
      <c r="D8" s="82">
        <f>suvaha!D8</f>
        <v>9695904</v>
      </c>
      <c r="E8" s="82">
        <f>suvaha!E8</f>
        <v>2720503</v>
      </c>
      <c r="F8" s="82">
        <f>suvaha!F8</f>
        <v>6975401</v>
      </c>
      <c r="G8" s="82">
        <f>suvaha!G8</f>
        <v>6628909</v>
      </c>
    </row>
    <row r="9" spans="1:7" ht="12.75">
      <c r="A9" s="109" t="str">
        <f>suvaha!A9</f>
        <v>A.</v>
      </c>
      <c r="B9" s="84" t="s">
        <v>793</v>
      </c>
      <c r="C9" s="81" t="str">
        <f>suvaha!C9</f>
        <v>002</v>
      </c>
      <c r="D9" s="82">
        <f>suvaha!D9</f>
        <v>5197334</v>
      </c>
      <c r="E9" s="82">
        <f>suvaha!E9</f>
        <v>2714121</v>
      </c>
      <c r="F9" s="82">
        <f>suvaha!F9</f>
        <v>2483213</v>
      </c>
      <c r="G9" s="82">
        <f>suvaha!G9</f>
        <v>2350128</v>
      </c>
    </row>
    <row r="10" spans="1:7" ht="12.75">
      <c r="A10" s="116" t="str">
        <f>suvaha!A10</f>
        <v>A.I.</v>
      </c>
      <c r="B10" s="84" t="s">
        <v>760</v>
      </c>
      <c r="C10" s="81" t="str">
        <f>suvaha!C10</f>
        <v>003</v>
      </c>
      <c r="D10" s="82">
        <f>suvaha!D10</f>
        <v>11051</v>
      </c>
      <c r="E10" s="82">
        <f>suvaha!E10</f>
        <v>8903</v>
      </c>
      <c r="F10" s="82">
        <f>suvaha!F10</f>
        <v>2148</v>
      </c>
      <c r="G10" s="82">
        <f>suvaha!G10</f>
        <v>5832</v>
      </c>
    </row>
    <row r="11" spans="1:7" ht="12.75">
      <c r="A11" s="95" t="str">
        <f>suvaha!A11</f>
        <v>A.I.1.</v>
      </c>
      <c r="B11" s="87" t="s">
        <v>532</v>
      </c>
      <c r="C11" s="88" t="str">
        <f>suvaha!C11</f>
        <v>004</v>
      </c>
      <c r="D11" s="118">
        <f>suvaha!D11</f>
        <v>0</v>
      </c>
      <c r="E11" s="118">
        <f>suvaha!E11</f>
        <v>0</v>
      </c>
      <c r="F11" s="118">
        <f>suvaha!F11</f>
        <v>0</v>
      </c>
      <c r="G11" s="118">
        <f>suvaha!G11</f>
        <v>0</v>
      </c>
    </row>
    <row r="12" spans="1:7" ht="12.75">
      <c r="A12" s="95" t="str">
        <f>suvaha!A12</f>
        <v>A.I.2.</v>
      </c>
      <c r="B12" s="87" t="s">
        <v>614</v>
      </c>
      <c r="C12" s="88" t="str">
        <f>suvaha!C12</f>
        <v>005</v>
      </c>
      <c r="D12" s="118">
        <f>suvaha!D12</f>
        <v>0</v>
      </c>
      <c r="E12" s="118">
        <f>suvaha!E12</f>
        <v>0</v>
      </c>
      <c r="F12" s="118">
        <f>suvaha!F12</f>
        <v>0</v>
      </c>
      <c r="G12" s="118">
        <f>suvaha!G12</f>
        <v>0</v>
      </c>
    </row>
    <row r="13" spans="1:7" ht="12.75">
      <c r="A13" s="95" t="str">
        <f>suvaha!A13</f>
        <v>A.I.3.</v>
      </c>
      <c r="B13" s="87" t="s">
        <v>533</v>
      </c>
      <c r="C13" s="88" t="str">
        <f>suvaha!C13</f>
        <v>006</v>
      </c>
      <c r="D13" s="118">
        <f>suvaha!D13</f>
        <v>11051</v>
      </c>
      <c r="E13" s="118">
        <f>suvaha!E13</f>
        <v>8903</v>
      </c>
      <c r="F13" s="118">
        <f>suvaha!F13</f>
        <v>2148</v>
      </c>
      <c r="G13" s="118">
        <f>suvaha!G13</f>
        <v>5832</v>
      </c>
    </row>
    <row r="14" spans="1:7" ht="12.75">
      <c r="A14" s="95" t="str">
        <f>suvaha!A14</f>
        <v>A.I.4.</v>
      </c>
      <c r="B14" s="87" t="s">
        <v>534</v>
      </c>
      <c r="C14" s="88" t="str">
        <f>suvaha!C14</f>
        <v>007</v>
      </c>
      <c r="D14" s="118">
        <f>suvaha!D14</f>
        <v>0</v>
      </c>
      <c r="E14" s="118">
        <f>suvaha!E14</f>
        <v>0</v>
      </c>
      <c r="F14" s="118">
        <f>suvaha!F14</f>
        <v>0</v>
      </c>
      <c r="G14" s="118">
        <f>suvaha!G14</f>
        <v>0</v>
      </c>
    </row>
    <row r="15" spans="1:7" ht="12.75">
      <c r="A15" s="95" t="str">
        <f>suvaha!A15</f>
        <v>A.I.5.</v>
      </c>
      <c r="B15" s="87" t="s">
        <v>699</v>
      </c>
      <c r="C15" s="88" t="str">
        <f>suvaha!C15</f>
        <v>008</v>
      </c>
      <c r="D15" s="118">
        <f>suvaha!D15</f>
        <v>0</v>
      </c>
      <c r="E15" s="118">
        <f>suvaha!E15</f>
        <v>0</v>
      </c>
      <c r="F15" s="118">
        <f>suvaha!F15</f>
        <v>0</v>
      </c>
      <c r="G15" s="118">
        <f>suvaha!G15</f>
        <v>0</v>
      </c>
    </row>
    <row r="16" spans="1:7" ht="12.75">
      <c r="A16" s="95" t="str">
        <f>suvaha!A16</f>
        <v>A.I.6.</v>
      </c>
      <c r="B16" s="87" t="s">
        <v>452</v>
      </c>
      <c r="C16" s="88" t="str">
        <f>suvaha!C16</f>
        <v>009</v>
      </c>
      <c r="D16" s="118">
        <f>suvaha!D16</f>
        <v>0</v>
      </c>
      <c r="E16" s="118">
        <f>suvaha!E16</f>
        <v>0</v>
      </c>
      <c r="F16" s="118">
        <f>suvaha!F16</f>
        <v>0</v>
      </c>
      <c r="G16" s="118">
        <f>suvaha!G16</f>
        <v>0</v>
      </c>
    </row>
    <row r="17" spans="1:7" ht="12.75">
      <c r="A17" s="95" t="str">
        <f>suvaha!A17</f>
        <v>A.I.7.</v>
      </c>
      <c r="B17" s="87" t="s">
        <v>453</v>
      </c>
      <c r="C17" s="88" t="str">
        <f>suvaha!C17</f>
        <v>010</v>
      </c>
      <c r="D17" s="118">
        <f>suvaha!D17</f>
        <v>0</v>
      </c>
      <c r="E17" s="118">
        <f>suvaha!E17</f>
        <v>0</v>
      </c>
      <c r="F17" s="118">
        <f>suvaha!F17</f>
        <v>0</v>
      </c>
      <c r="G17" s="118">
        <f>suvaha!G17</f>
        <v>0</v>
      </c>
    </row>
    <row r="18" spans="1:7" ht="12.75">
      <c r="A18" s="115" t="str">
        <f>suvaha!A18</f>
        <v>A.I.8.</v>
      </c>
      <c r="B18" s="87" t="s">
        <v>454</v>
      </c>
      <c r="C18" s="88" t="str">
        <f>suvaha!C18</f>
        <v>011</v>
      </c>
      <c r="D18" s="118">
        <f>suvaha!D18</f>
        <v>0</v>
      </c>
      <c r="E18" s="118">
        <f>suvaha!E18</f>
        <v>0</v>
      </c>
      <c r="F18" s="118">
        <f>suvaha!F18</f>
        <v>0</v>
      </c>
      <c r="G18" s="118">
        <f>suvaha!G18</f>
        <v>0</v>
      </c>
    </row>
    <row r="19" spans="1:7" ht="12.75">
      <c r="A19" s="116" t="str">
        <f>suvaha!A19</f>
        <v>A.II.</v>
      </c>
      <c r="B19" s="84" t="s">
        <v>766</v>
      </c>
      <c r="C19" s="81" t="str">
        <f>suvaha!C19</f>
        <v>012</v>
      </c>
      <c r="D19" s="82">
        <f>suvaha!D19</f>
        <v>5186283</v>
      </c>
      <c r="E19" s="82">
        <f>suvaha!E19</f>
        <v>2705218</v>
      </c>
      <c r="F19" s="82">
        <f>suvaha!F19</f>
        <v>2481065</v>
      </c>
      <c r="G19" s="82">
        <f>suvaha!G19</f>
        <v>2344296</v>
      </c>
    </row>
    <row r="20" spans="1:7" ht="12.75">
      <c r="A20" s="95" t="str">
        <f>suvaha!A20</f>
        <v>A.II.1.</v>
      </c>
      <c r="B20" s="87" t="s">
        <v>535</v>
      </c>
      <c r="C20" s="92" t="str">
        <f>suvaha!C20</f>
        <v>013</v>
      </c>
      <c r="D20" s="118">
        <f>suvaha!D20</f>
        <v>17427</v>
      </c>
      <c r="E20" s="118">
        <f>suvaha!E20</f>
        <v>0</v>
      </c>
      <c r="F20" s="118">
        <f>suvaha!F20</f>
        <v>17427</v>
      </c>
      <c r="G20" s="118">
        <f>suvaha!G20</f>
        <v>17427</v>
      </c>
    </row>
    <row r="21" spans="1:7" ht="12.75">
      <c r="A21" s="95" t="str">
        <f>suvaha!A21</f>
        <v>A.II.2.</v>
      </c>
      <c r="B21" s="87" t="s">
        <v>536</v>
      </c>
      <c r="C21" s="92" t="str">
        <f>suvaha!C21</f>
        <v>014</v>
      </c>
      <c r="D21" s="118">
        <f>suvaha!D21</f>
        <v>1532038</v>
      </c>
      <c r="E21" s="118">
        <f>suvaha!E21</f>
        <v>775048</v>
      </c>
      <c r="F21" s="118">
        <f>suvaha!F21</f>
        <v>756990</v>
      </c>
      <c r="G21" s="118">
        <f>suvaha!G21</f>
        <v>815011</v>
      </c>
    </row>
    <row r="22" spans="1:7" ht="12.75">
      <c r="A22" s="115" t="str">
        <f>suvaha!A22</f>
        <v>A.II.3.</v>
      </c>
      <c r="B22" s="93" t="s">
        <v>689</v>
      </c>
      <c r="C22" s="92" t="str">
        <f>suvaha!C22</f>
        <v>015</v>
      </c>
      <c r="D22" s="118">
        <f>suvaha!D22</f>
        <v>3161412</v>
      </c>
      <c r="E22" s="118">
        <f>suvaha!E22</f>
        <v>1926883</v>
      </c>
      <c r="F22" s="118">
        <f>suvaha!F22</f>
        <v>1234529</v>
      </c>
      <c r="G22" s="118">
        <f>suvaha!G22</f>
        <v>1315817</v>
      </c>
    </row>
    <row r="23" spans="1:7" ht="12.75">
      <c r="A23" s="95" t="str">
        <f>suvaha!A23</f>
        <v>A.II.4.</v>
      </c>
      <c r="B23" s="87" t="s">
        <v>455</v>
      </c>
      <c r="C23" s="92" t="str">
        <f>suvaha!C23</f>
        <v>016</v>
      </c>
      <c r="D23" s="118">
        <f>suvaha!D23</f>
        <v>0</v>
      </c>
      <c r="E23" s="118">
        <f>suvaha!E23</f>
        <v>0</v>
      </c>
      <c r="F23" s="118">
        <f>suvaha!F23</f>
        <v>0</v>
      </c>
      <c r="G23" s="118">
        <f>suvaha!G23</f>
        <v>0</v>
      </c>
    </row>
    <row r="24" spans="1:7" ht="12.75">
      <c r="A24" s="95" t="str">
        <f>suvaha!A24</f>
        <v>A.II.5.</v>
      </c>
      <c r="B24" s="87" t="s">
        <v>538</v>
      </c>
      <c r="C24" s="92" t="str">
        <f>suvaha!C24</f>
        <v>017</v>
      </c>
      <c r="D24" s="118">
        <f>suvaha!D24</f>
        <v>0</v>
      </c>
      <c r="E24" s="118">
        <f>suvaha!E24</f>
        <v>0</v>
      </c>
      <c r="F24" s="118">
        <f>suvaha!F24</f>
        <v>0</v>
      </c>
      <c r="G24" s="118">
        <f>suvaha!G24</f>
        <v>0</v>
      </c>
    </row>
    <row r="25" spans="1:7" ht="12.75">
      <c r="A25" s="95" t="str">
        <f>suvaha!A25</f>
        <v>A.II.6.</v>
      </c>
      <c r="B25" s="87" t="s">
        <v>456</v>
      </c>
      <c r="C25" s="92" t="str">
        <f>suvaha!C25</f>
        <v>018</v>
      </c>
      <c r="D25" s="118">
        <f>suvaha!D25</f>
        <v>0</v>
      </c>
      <c r="E25" s="118">
        <f>suvaha!E25</f>
        <v>0</v>
      </c>
      <c r="F25" s="118">
        <f>suvaha!F25</f>
        <v>0</v>
      </c>
      <c r="G25" s="118">
        <f>suvaha!G25</f>
        <v>0</v>
      </c>
    </row>
    <row r="26" spans="1:7" ht="12.75">
      <c r="A26" s="95" t="str">
        <f>suvaha!A26</f>
        <v>A.II.7.</v>
      </c>
      <c r="B26" s="87" t="s">
        <v>457</v>
      </c>
      <c r="C26" s="92" t="str">
        <f>suvaha!C26</f>
        <v>019</v>
      </c>
      <c r="D26" s="118">
        <f>suvaha!D26</f>
        <v>475406</v>
      </c>
      <c r="E26" s="118">
        <f>suvaha!E26</f>
        <v>3287</v>
      </c>
      <c r="F26" s="118">
        <f>suvaha!F26</f>
        <v>472119</v>
      </c>
      <c r="G26" s="118">
        <f>suvaha!G26</f>
        <v>196041</v>
      </c>
    </row>
    <row r="27" spans="1:7" ht="12.75">
      <c r="A27" s="95" t="str">
        <f>suvaha!A27</f>
        <v>A.II.8.</v>
      </c>
      <c r="B27" s="87" t="s">
        <v>458</v>
      </c>
      <c r="C27" s="92" t="str">
        <f>suvaha!C27</f>
        <v>020</v>
      </c>
      <c r="D27" s="118">
        <f>suvaha!D27</f>
        <v>0</v>
      </c>
      <c r="E27" s="118">
        <f>suvaha!E27</f>
        <v>0</v>
      </c>
      <c r="F27" s="118">
        <f>suvaha!F27</f>
        <v>0</v>
      </c>
      <c r="G27" s="118">
        <f>suvaha!G27</f>
        <v>0</v>
      </c>
    </row>
    <row r="28" spans="1:7" ht="12.75">
      <c r="A28" s="95" t="str">
        <f>suvaha!A28</f>
        <v>A.II.9.</v>
      </c>
      <c r="B28" s="87" t="s">
        <v>410</v>
      </c>
      <c r="C28" s="92" t="str">
        <f>suvaha!C28</f>
        <v>021</v>
      </c>
      <c r="D28" s="118">
        <f>suvaha!D28</f>
        <v>0</v>
      </c>
      <c r="E28" s="118">
        <f>suvaha!E28</f>
        <v>0</v>
      </c>
      <c r="F28" s="118">
        <f>suvaha!F28</f>
        <v>0</v>
      </c>
      <c r="G28" s="118">
        <f>suvaha!G28</f>
        <v>0</v>
      </c>
    </row>
    <row r="29" spans="1:7" ht="12.75">
      <c r="A29" s="109" t="str">
        <f>suvaha!A29</f>
        <v>A.III.</v>
      </c>
      <c r="B29" s="84" t="s">
        <v>901</v>
      </c>
      <c r="C29" s="81" t="str">
        <f>suvaha!C29</f>
        <v>022</v>
      </c>
      <c r="D29" s="82">
        <f>suvaha!D29</f>
        <v>0</v>
      </c>
      <c r="E29" s="82">
        <f>suvaha!E29</f>
        <v>0</v>
      </c>
      <c r="F29" s="82">
        <f>suvaha!F29</f>
        <v>0</v>
      </c>
      <c r="G29" s="82">
        <f>suvaha!G29</f>
        <v>0</v>
      </c>
    </row>
    <row r="30" spans="1:7" ht="12.75">
      <c r="A30" s="95" t="str">
        <f>suvaha!A30</f>
        <v>A.III.1.</v>
      </c>
      <c r="B30" s="87" t="s">
        <v>20</v>
      </c>
      <c r="C30" s="92" t="str">
        <f>suvaha!C30</f>
        <v>023</v>
      </c>
      <c r="D30" s="118">
        <f>suvaha!D30</f>
        <v>0</v>
      </c>
      <c r="E30" s="118">
        <f>suvaha!E30</f>
        <v>0</v>
      </c>
      <c r="F30" s="118">
        <f>suvaha!F30</f>
        <v>0</v>
      </c>
      <c r="G30" s="118">
        <f>suvaha!G30</f>
        <v>0</v>
      </c>
    </row>
    <row r="31" spans="1:7" ht="12.75">
      <c r="A31" s="95" t="str">
        <f>suvaha!A31</f>
        <v>A.III.2.</v>
      </c>
      <c r="B31" s="96" t="s">
        <v>21</v>
      </c>
      <c r="C31" s="92" t="str">
        <f>suvaha!C31</f>
        <v>024</v>
      </c>
      <c r="D31" s="118">
        <f>suvaha!D31</f>
        <v>0</v>
      </c>
      <c r="E31" s="118">
        <f>suvaha!E31</f>
        <v>0</v>
      </c>
      <c r="F31" s="118">
        <f>suvaha!F31</f>
        <v>0</v>
      </c>
      <c r="G31" s="118">
        <f>suvaha!G31</f>
        <v>0</v>
      </c>
    </row>
    <row r="32" spans="1:7" ht="12.75">
      <c r="A32" s="95" t="str">
        <f>suvaha!A32</f>
        <v>A.III.3.</v>
      </c>
      <c r="B32" s="87" t="s">
        <v>459</v>
      </c>
      <c r="C32" s="92" t="str">
        <f>suvaha!C32</f>
        <v>025</v>
      </c>
      <c r="D32" s="118">
        <f>suvaha!D32</f>
        <v>0</v>
      </c>
      <c r="E32" s="118">
        <f>suvaha!E32</f>
        <v>0</v>
      </c>
      <c r="F32" s="118">
        <f>suvaha!F32</f>
        <v>0</v>
      </c>
      <c r="G32" s="118">
        <f>suvaha!G32</f>
        <v>0</v>
      </c>
    </row>
    <row r="33" spans="1:7" ht="12.75">
      <c r="A33" s="95" t="str">
        <f>suvaha!A33</f>
        <v>A.III.4.</v>
      </c>
      <c r="B33" s="87" t="s">
        <v>460</v>
      </c>
      <c r="C33" s="92" t="str">
        <f>suvaha!C33</f>
        <v>026</v>
      </c>
      <c r="D33" s="118">
        <f>suvaha!D33</f>
        <v>0</v>
      </c>
      <c r="E33" s="118">
        <f>suvaha!E33</f>
        <v>0</v>
      </c>
      <c r="F33" s="118">
        <f>suvaha!F33</f>
        <v>0</v>
      </c>
      <c r="G33" s="118">
        <f>suvaha!G33</f>
        <v>0</v>
      </c>
    </row>
    <row r="34" spans="1:7" ht="12.75">
      <c r="A34" s="115" t="str">
        <f>suvaha!A34</f>
        <v>A.III.5.</v>
      </c>
      <c r="B34" s="87" t="s">
        <v>461</v>
      </c>
      <c r="C34" s="92" t="str">
        <f>suvaha!C34</f>
        <v>027</v>
      </c>
      <c r="D34" s="118">
        <f>suvaha!D34</f>
        <v>0</v>
      </c>
      <c r="E34" s="118">
        <f>suvaha!E34</f>
        <v>0</v>
      </c>
      <c r="F34" s="118">
        <f>suvaha!F34</f>
        <v>0</v>
      </c>
      <c r="G34" s="118">
        <f>suvaha!G34</f>
        <v>0</v>
      </c>
    </row>
    <row r="35" spans="1:7" ht="12.75">
      <c r="A35" s="115" t="str">
        <f>suvaha!A35</f>
        <v>A.III.6.</v>
      </c>
      <c r="B35" s="87" t="s">
        <v>462</v>
      </c>
      <c r="C35" s="92" t="str">
        <f>suvaha!C35</f>
        <v>028</v>
      </c>
      <c r="D35" s="118">
        <f>suvaha!D35</f>
        <v>0</v>
      </c>
      <c r="E35" s="118">
        <f>suvaha!E35</f>
        <v>0</v>
      </c>
      <c r="F35" s="118">
        <f>suvaha!F35</f>
        <v>0</v>
      </c>
      <c r="G35" s="118">
        <f>suvaha!G35</f>
        <v>0</v>
      </c>
    </row>
    <row r="36" spans="1:7" ht="12.75">
      <c r="A36" s="115" t="str">
        <f>suvaha!A36</f>
        <v>A.III.7.</v>
      </c>
      <c r="B36" s="87" t="s">
        <v>463</v>
      </c>
      <c r="C36" s="92" t="str">
        <f>suvaha!C36</f>
        <v>029</v>
      </c>
      <c r="D36" s="118">
        <f>suvaha!D36</f>
        <v>0</v>
      </c>
      <c r="E36" s="118">
        <f>suvaha!E36</f>
        <v>0</v>
      </c>
      <c r="F36" s="118">
        <f>suvaha!F36</f>
        <v>0</v>
      </c>
      <c r="G36" s="118">
        <f>suvaha!G36</f>
        <v>0</v>
      </c>
    </row>
    <row r="37" spans="1:7" ht="12.75">
      <c r="A37" s="115" t="str">
        <f>suvaha!A37</f>
        <v>A.III.8.</v>
      </c>
      <c r="B37" s="87" t="s">
        <v>464</v>
      </c>
      <c r="C37" s="92" t="str">
        <f>suvaha!C37</f>
        <v>030</v>
      </c>
      <c r="D37" s="118">
        <f>suvaha!D37</f>
        <v>0</v>
      </c>
      <c r="E37" s="118">
        <f>suvaha!E37</f>
        <v>0</v>
      </c>
      <c r="F37" s="118">
        <f>suvaha!F37</f>
        <v>0</v>
      </c>
      <c r="G37" s="118">
        <f>suvaha!G37</f>
        <v>0</v>
      </c>
    </row>
    <row r="38" spans="1:7" ht="12.75">
      <c r="A38" s="109" t="str">
        <f>suvaha!A38</f>
        <v>B.</v>
      </c>
      <c r="B38" s="84" t="s">
        <v>794</v>
      </c>
      <c r="C38" s="81" t="str">
        <f>suvaha!C38</f>
        <v>031</v>
      </c>
      <c r="D38" s="82">
        <f>suvaha!D38</f>
        <v>4483060</v>
      </c>
      <c r="E38" s="82">
        <f>suvaha!E38</f>
        <v>6382</v>
      </c>
      <c r="F38" s="82">
        <f>suvaha!F38</f>
        <v>4476678</v>
      </c>
      <c r="G38" s="82">
        <f>suvaha!G38</f>
        <v>4274162</v>
      </c>
    </row>
    <row r="39" spans="1:7" ht="12.75">
      <c r="A39" s="116" t="str">
        <f>suvaha!A39</f>
        <v>B.I.</v>
      </c>
      <c r="B39" s="84" t="s">
        <v>902</v>
      </c>
      <c r="C39" s="81" t="str">
        <f>suvaha!C39</f>
        <v>032</v>
      </c>
      <c r="D39" s="82">
        <f>suvaha!D39</f>
        <v>182122</v>
      </c>
      <c r="E39" s="82">
        <f>suvaha!E39</f>
        <v>0</v>
      </c>
      <c r="F39" s="82">
        <f>suvaha!F39</f>
        <v>182122</v>
      </c>
      <c r="G39" s="82">
        <f>suvaha!G39</f>
        <v>109922</v>
      </c>
    </row>
    <row r="40" spans="1:7" ht="12.75" customHeight="1">
      <c r="A40" s="95" t="str">
        <f>suvaha!A40</f>
        <v>B.I.1.</v>
      </c>
      <c r="B40" s="87" t="s">
        <v>465</v>
      </c>
      <c r="C40" s="92" t="str">
        <f>suvaha!C40</f>
        <v>033</v>
      </c>
      <c r="D40" s="118">
        <f>suvaha!D40</f>
        <v>18280</v>
      </c>
      <c r="E40" s="118">
        <f>suvaha!E40</f>
        <v>0</v>
      </c>
      <c r="F40" s="118">
        <f>suvaha!F40</f>
        <v>18280</v>
      </c>
      <c r="G40" s="118">
        <f>suvaha!G40</f>
        <v>19551</v>
      </c>
    </row>
    <row r="41" spans="1:7" ht="12.75" customHeight="1">
      <c r="A41" s="95" t="str">
        <f>suvaha!A41</f>
        <v>B.I.2.</v>
      </c>
      <c r="B41" s="96" t="s">
        <v>878</v>
      </c>
      <c r="C41" s="92" t="str">
        <f>suvaha!C41</f>
        <v>034</v>
      </c>
      <c r="D41" s="118">
        <f>suvaha!D41</f>
        <v>0</v>
      </c>
      <c r="E41" s="118">
        <f>suvaha!E41</f>
        <v>0</v>
      </c>
      <c r="F41" s="118">
        <f>suvaha!F41</f>
        <v>0</v>
      </c>
      <c r="G41" s="118">
        <f>suvaha!G41</f>
        <v>0</v>
      </c>
    </row>
    <row r="42" spans="1:7" ht="25.5">
      <c r="A42" s="95" t="str">
        <f>suvaha!A42</f>
        <v>B.I.3.</v>
      </c>
      <c r="B42" s="96" t="s">
        <v>910</v>
      </c>
      <c r="C42" s="92" t="str">
        <f>suvaha!C42</f>
        <v>035</v>
      </c>
      <c r="D42" s="118">
        <f>suvaha!D42</f>
        <v>0</v>
      </c>
      <c r="E42" s="118">
        <f>suvaha!E42</f>
        <v>0</v>
      </c>
      <c r="F42" s="118">
        <f>suvaha!F42</f>
        <v>0</v>
      </c>
      <c r="G42" s="118">
        <f>suvaha!G42</f>
        <v>0</v>
      </c>
    </row>
    <row r="43" spans="1:7" ht="12.75">
      <c r="A43" s="95" t="str">
        <f>suvaha!A43</f>
        <v>B.I.4.</v>
      </c>
      <c r="B43" s="87" t="s">
        <v>110</v>
      </c>
      <c r="C43" s="92" t="str">
        <f>suvaha!C43</f>
        <v>036</v>
      </c>
      <c r="D43" s="118">
        <f>suvaha!D43</f>
        <v>163842</v>
      </c>
      <c r="E43" s="118">
        <f>suvaha!E43</f>
        <v>0</v>
      </c>
      <c r="F43" s="118">
        <f>suvaha!F43</f>
        <v>163842</v>
      </c>
      <c r="G43" s="118">
        <f>suvaha!G43</f>
        <v>90371</v>
      </c>
    </row>
    <row r="44" spans="1:7" ht="12.75">
      <c r="A44" s="95" t="str">
        <f>suvaha!A44</f>
        <v>B.I.5.</v>
      </c>
      <c r="B44" s="87" t="s">
        <v>28</v>
      </c>
      <c r="C44" s="92" t="str">
        <f>suvaha!C44</f>
        <v>037</v>
      </c>
      <c r="D44" s="118">
        <f>suvaha!D44</f>
        <v>0</v>
      </c>
      <c r="E44" s="118">
        <f>suvaha!E44</f>
        <v>0</v>
      </c>
      <c r="F44" s="118">
        <f>suvaha!F44</f>
        <v>0</v>
      </c>
      <c r="G44" s="118">
        <f>suvaha!G44</f>
        <v>0</v>
      </c>
    </row>
    <row r="45" spans="1:7" ht="12.75">
      <c r="A45" s="95" t="str">
        <f>suvaha!A45</f>
        <v>B.I.6.</v>
      </c>
      <c r="B45" s="87" t="s">
        <v>539</v>
      </c>
      <c r="C45" s="92" t="str">
        <f>suvaha!C45</f>
        <v>038</v>
      </c>
      <c r="D45" s="118">
        <f>suvaha!D45</f>
        <v>0</v>
      </c>
      <c r="E45" s="118">
        <f>suvaha!E45</f>
        <v>0</v>
      </c>
      <c r="F45" s="118">
        <f>suvaha!F45</f>
        <v>0</v>
      </c>
      <c r="G45" s="118">
        <f>suvaha!G45</f>
        <v>0</v>
      </c>
    </row>
    <row r="46" spans="1:7" ht="12.75">
      <c r="A46" s="115" t="str">
        <f>suvaha!A46</f>
        <v>B.I.7.</v>
      </c>
      <c r="B46" s="87" t="s">
        <v>540</v>
      </c>
      <c r="C46" s="92" t="str">
        <f>suvaha!C46</f>
        <v>039</v>
      </c>
      <c r="D46" s="118">
        <f>suvaha!D46</f>
        <v>0</v>
      </c>
      <c r="E46" s="118">
        <f>suvaha!E46</f>
        <v>0</v>
      </c>
      <c r="F46" s="118">
        <f>suvaha!F46</f>
        <v>0</v>
      </c>
      <c r="G46" s="118">
        <f>suvaha!G46</f>
        <v>0</v>
      </c>
    </row>
    <row r="47" spans="1:7" ht="12.75">
      <c r="A47" s="116" t="str">
        <f>suvaha!A47</f>
        <v>B.II.</v>
      </c>
      <c r="B47" s="84" t="s">
        <v>774</v>
      </c>
      <c r="C47" s="81" t="str">
        <f>suvaha!C47</f>
        <v>040</v>
      </c>
      <c r="D47" s="82">
        <f>suvaha!D47</f>
        <v>0</v>
      </c>
      <c r="E47" s="82">
        <f>suvaha!E47</f>
        <v>0</v>
      </c>
      <c r="F47" s="82">
        <f>suvaha!F47</f>
        <v>0</v>
      </c>
      <c r="G47" s="82">
        <f>suvaha!G47</f>
        <v>0</v>
      </c>
    </row>
    <row r="48" spans="1:7" ht="12.75">
      <c r="A48" s="95" t="str">
        <f>suvaha!A48</f>
        <v>B.II.1.</v>
      </c>
      <c r="B48" s="87" t="s">
        <v>541</v>
      </c>
      <c r="C48" s="92" t="str">
        <f>suvaha!C48</f>
        <v>041</v>
      </c>
      <c r="D48" s="118">
        <f>suvaha!D48</f>
        <v>0</v>
      </c>
      <c r="E48" s="118">
        <f>suvaha!E48</f>
        <v>0</v>
      </c>
      <c r="F48" s="118">
        <f>suvaha!F48</f>
        <v>0</v>
      </c>
      <c r="G48" s="118">
        <f>suvaha!G48</f>
        <v>0</v>
      </c>
    </row>
    <row r="49" spans="1:7" ht="12.75">
      <c r="A49" s="95" t="str">
        <f>suvaha!A49</f>
        <v>B.II.2.</v>
      </c>
      <c r="B49" s="87" t="s">
        <v>22</v>
      </c>
      <c r="C49" s="92" t="str">
        <f>suvaha!C49</f>
        <v>042</v>
      </c>
      <c r="D49" s="118">
        <f>suvaha!D49</f>
        <v>0</v>
      </c>
      <c r="E49" s="118">
        <f>suvaha!E49</f>
        <v>0</v>
      </c>
      <c r="F49" s="118">
        <f>suvaha!F49</f>
        <v>0</v>
      </c>
      <c r="G49" s="118">
        <f>suvaha!G49</f>
        <v>0</v>
      </c>
    </row>
    <row r="50" spans="1:7" ht="12.75">
      <c r="A50" s="95" t="str">
        <f>suvaha!A50</f>
        <v>B.II.3.</v>
      </c>
      <c r="B50" s="87" t="s">
        <v>466</v>
      </c>
      <c r="C50" s="92" t="str">
        <f>suvaha!C50</f>
        <v>043</v>
      </c>
      <c r="D50" s="118">
        <f>suvaha!D50</f>
        <v>0</v>
      </c>
      <c r="E50" s="118">
        <f>suvaha!E50</f>
        <v>0</v>
      </c>
      <c r="F50" s="118">
        <f>suvaha!F50</f>
        <v>0</v>
      </c>
      <c r="G50" s="118">
        <f>suvaha!G50</f>
        <v>0</v>
      </c>
    </row>
    <row r="51" spans="1:7" ht="25.5">
      <c r="A51" s="95" t="str">
        <f>suvaha!A51</f>
        <v>B.II.4.</v>
      </c>
      <c r="B51" s="96" t="s">
        <v>911</v>
      </c>
      <c r="C51" s="92" t="str">
        <f>suvaha!C51</f>
        <v>044</v>
      </c>
      <c r="D51" s="118">
        <f>suvaha!D51</f>
        <v>0</v>
      </c>
      <c r="E51" s="118">
        <f>suvaha!E51</f>
        <v>0</v>
      </c>
      <c r="F51" s="118">
        <f>suvaha!F51</f>
        <v>0</v>
      </c>
      <c r="G51" s="118">
        <f>suvaha!G51</f>
        <v>0</v>
      </c>
    </row>
    <row r="52" spans="1:7" ht="12.75">
      <c r="A52" s="115" t="str">
        <f>suvaha!A52</f>
        <v>B.II.5.</v>
      </c>
      <c r="B52" s="87" t="s">
        <v>542</v>
      </c>
      <c r="C52" s="92" t="str">
        <f>suvaha!C52</f>
        <v>045</v>
      </c>
      <c r="D52" s="118">
        <f>suvaha!D52</f>
        <v>0</v>
      </c>
      <c r="E52" s="118">
        <f>suvaha!E52</f>
        <v>0</v>
      </c>
      <c r="F52" s="118">
        <f>suvaha!F52</f>
        <v>0</v>
      </c>
      <c r="G52" s="118">
        <f>suvaha!G52</f>
        <v>0</v>
      </c>
    </row>
    <row r="53" spans="1:7" ht="12.75">
      <c r="A53" s="115" t="str">
        <f>suvaha!A53</f>
        <v>B.II.6.</v>
      </c>
      <c r="B53" s="87" t="s">
        <v>543</v>
      </c>
      <c r="C53" s="92" t="str">
        <f>suvaha!C53</f>
        <v>046</v>
      </c>
      <c r="D53" s="118">
        <f>suvaha!D53</f>
        <v>0</v>
      </c>
      <c r="E53" s="118">
        <f>suvaha!E53</f>
        <v>0</v>
      </c>
      <c r="F53" s="118">
        <f>suvaha!F53</f>
        <v>0</v>
      </c>
      <c r="G53" s="118">
        <f>suvaha!G53</f>
        <v>0</v>
      </c>
    </row>
    <row r="54" spans="1:7" ht="12.75">
      <c r="A54" s="116" t="str">
        <f>suvaha!A54</f>
        <v>B.III.</v>
      </c>
      <c r="B54" s="84" t="s">
        <v>903</v>
      </c>
      <c r="C54" s="81" t="str">
        <f>suvaha!C54</f>
        <v>047</v>
      </c>
      <c r="D54" s="82">
        <f>suvaha!D54</f>
        <v>337261</v>
      </c>
      <c r="E54" s="82">
        <f>suvaha!E54</f>
        <v>6382</v>
      </c>
      <c r="F54" s="82">
        <f>suvaha!F54</f>
        <v>330879</v>
      </c>
      <c r="G54" s="82">
        <f>suvaha!G54</f>
        <v>400686</v>
      </c>
    </row>
    <row r="55" spans="1:7" ht="12.75">
      <c r="A55" s="95" t="str">
        <f>suvaha!A55</f>
        <v>B.III.1.</v>
      </c>
      <c r="B55" s="87" t="s">
        <v>541</v>
      </c>
      <c r="C55" s="92" t="str">
        <f>suvaha!C55</f>
        <v>048</v>
      </c>
      <c r="D55" s="118">
        <f>suvaha!D55</f>
        <v>327037</v>
      </c>
      <c r="E55" s="118">
        <f>suvaha!E55</f>
        <v>6382</v>
      </c>
      <c r="F55" s="118">
        <f>suvaha!F55</f>
        <v>320655</v>
      </c>
      <c r="G55" s="118">
        <f>suvaha!G55</f>
        <v>302538</v>
      </c>
    </row>
    <row r="56" spans="1:7" ht="12.75">
      <c r="A56" s="95" t="str">
        <f>suvaha!A56</f>
        <v>B.III.2.</v>
      </c>
      <c r="B56" s="87" t="s">
        <v>22</v>
      </c>
      <c r="C56" s="92" t="str">
        <f>suvaha!C56</f>
        <v>049</v>
      </c>
      <c r="D56" s="118">
        <f>suvaha!D56</f>
        <v>0</v>
      </c>
      <c r="E56" s="118">
        <f>suvaha!E56</f>
        <v>0</v>
      </c>
      <c r="F56" s="118">
        <f>suvaha!F56</f>
        <v>0</v>
      </c>
      <c r="G56" s="118">
        <f>suvaha!G56</f>
        <v>0</v>
      </c>
    </row>
    <row r="57" spans="1:7" ht="12.75">
      <c r="A57" s="95" t="str">
        <f>suvaha!A57</f>
        <v>B.III.3.</v>
      </c>
      <c r="B57" s="87" t="s">
        <v>466</v>
      </c>
      <c r="C57" s="92" t="str">
        <f>suvaha!C57</f>
        <v>050</v>
      </c>
      <c r="D57" s="118">
        <f>suvaha!D57</f>
        <v>0</v>
      </c>
      <c r="E57" s="118">
        <f>suvaha!E57</f>
        <v>0</v>
      </c>
      <c r="F57" s="118">
        <f>suvaha!F57</f>
        <v>0</v>
      </c>
      <c r="G57" s="118">
        <f>suvaha!G57</f>
        <v>0</v>
      </c>
    </row>
    <row r="58" spans="1:7" ht="25.5">
      <c r="A58" s="95" t="str">
        <f>suvaha!A58</f>
        <v>B.III.4.</v>
      </c>
      <c r="B58" s="96" t="s">
        <v>912</v>
      </c>
      <c r="C58" s="92" t="str">
        <f>suvaha!C58</f>
        <v>051</v>
      </c>
      <c r="D58" s="118">
        <f>suvaha!D58</f>
        <v>0</v>
      </c>
      <c r="E58" s="118">
        <f>suvaha!E58</f>
        <v>0</v>
      </c>
      <c r="F58" s="118">
        <f>suvaha!F58</f>
        <v>0</v>
      </c>
      <c r="G58" s="118">
        <f>suvaha!G58</f>
        <v>0</v>
      </c>
    </row>
    <row r="59" spans="1:7" ht="12.75">
      <c r="A59" s="95" t="str">
        <f>suvaha!A59</f>
        <v>B.III.5.</v>
      </c>
      <c r="B59" s="87" t="s">
        <v>79</v>
      </c>
      <c r="C59" s="92" t="str">
        <f>suvaha!C59</f>
        <v>052</v>
      </c>
      <c r="D59" s="118">
        <f>suvaha!D59</f>
        <v>0</v>
      </c>
      <c r="E59" s="118">
        <f>suvaha!E59</f>
        <v>0</v>
      </c>
      <c r="F59" s="118">
        <f>suvaha!F59</f>
        <v>0</v>
      </c>
      <c r="G59" s="118">
        <f>suvaha!G59</f>
        <v>0</v>
      </c>
    </row>
    <row r="60" spans="1:7" ht="12.75">
      <c r="A60" s="95" t="str">
        <f>suvaha!A60</f>
        <v>B.III.6.</v>
      </c>
      <c r="B60" s="87" t="s">
        <v>879</v>
      </c>
      <c r="C60" s="92" t="str">
        <f>suvaha!C60</f>
        <v>053</v>
      </c>
      <c r="D60" s="118">
        <f>suvaha!D60</f>
        <v>10224</v>
      </c>
      <c r="E60" s="118">
        <f>suvaha!E60</f>
        <v>0</v>
      </c>
      <c r="F60" s="118">
        <f>suvaha!F60</f>
        <v>10224</v>
      </c>
      <c r="G60" s="118">
        <f>suvaha!G60</f>
        <v>98148</v>
      </c>
    </row>
    <row r="61" spans="1:7" ht="12.75">
      <c r="A61" s="115" t="str">
        <f>suvaha!A61</f>
        <v>B.III.7.</v>
      </c>
      <c r="B61" s="87" t="s">
        <v>542</v>
      </c>
      <c r="C61" s="92" t="str">
        <f>suvaha!C61</f>
        <v>054</v>
      </c>
      <c r="D61" s="118">
        <f>suvaha!D61</f>
        <v>0</v>
      </c>
      <c r="E61" s="118">
        <f>suvaha!E61</f>
        <v>0</v>
      </c>
      <c r="F61" s="118">
        <f>suvaha!F61</f>
        <v>0</v>
      </c>
      <c r="G61" s="118">
        <f>suvaha!G61</f>
        <v>0</v>
      </c>
    </row>
    <row r="62" spans="1:7" ht="12.75">
      <c r="A62" s="116" t="str">
        <f>suvaha!A62</f>
        <v>B.IV.</v>
      </c>
      <c r="B62" s="84" t="s">
        <v>777</v>
      </c>
      <c r="C62" s="81" t="str">
        <f>suvaha!C62</f>
        <v>055</v>
      </c>
      <c r="D62" s="82">
        <f>suvaha!D62</f>
        <v>3963677</v>
      </c>
      <c r="E62" s="82">
        <f>suvaha!E62</f>
        <v>0</v>
      </c>
      <c r="F62" s="82">
        <f>suvaha!F62</f>
        <v>3963677</v>
      </c>
      <c r="G62" s="82">
        <f>suvaha!G62</f>
        <v>3763554</v>
      </c>
    </row>
    <row r="63" spans="1:7" ht="12.75">
      <c r="A63" s="95" t="str">
        <f>suvaha!A63</f>
        <v>B.IV.1.</v>
      </c>
      <c r="B63" s="87" t="s">
        <v>467</v>
      </c>
      <c r="C63" s="92" t="str">
        <f>suvaha!C63</f>
        <v>056</v>
      </c>
      <c r="D63" s="118">
        <f>suvaha!D63</f>
        <v>11118</v>
      </c>
      <c r="E63" s="118">
        <f>suvaha!E63</f>
        <v>0</v>
      </c>
      <c r="F63" s="118">
        <f>suvaha!F63</f>
        <v>11118</v>
      </c>
      <c r="G63" s="118">
        <f>suvaha!G63</f>
        <v>4381</v>
      </c>
    </row>
    <row r="64" spans="1:7" ht="12.75">
      <c r="A64" s="95" t="str">
        <f>suvaha!A64</f>
        <v>B.IV.2.</v>
      </c>
      <c r="B64" s="87" t="s">
        <v>544</v>
      </c>
      <c r="C64" s="92" t="str">
        <f>suvaha!C64</f>
        <v>057</v>
      </c>
      <c r="D64" s="118">
        <f>suvaha!D64</f>
        <v>3952559</v>
      </c>
      <c r="E64" s="118">
        <f>suvaha!E64</f>
        <v>0</v>
      </c>
      <c r="F64" s="118">
        <f>suvaha!F64</f>
        <v>3952559</v>
      </c>
      <c r="G64" s="118">
        <f>suvaha!G64</f>
        <v>3759173</v>
      </c>
    </row>
    <row r="65" spans="1:7" ht="12.75">
      <c r="A65" s="95" t="str">
        <f>suvaha!A65</f>
        <v>B.IV.3.</v>
      </c>
      <c r="B65" s="87" t="s">
        <v>571</v>
      </c>
      <c r="C65" s="92" t="str">
        <f>suvaha!C65</f>
        <v>058</v>
      </c>
      <c r="D65" s="118">
        <f>suvaha!D65</f>
        <v>0</v>
      </c>
      <c r="E65" s="118">
        <f>suvaha!E65</f>
        <v>0</v>
      </c>
      <c r="F65" s="118">
        <f>suvaha!F65</f>
        <v>0</v>
      </c>
      <c r="G65" s="118">
        <f>suvaha!G65</f>
        <v>0</v>
      </c>
    </row>
    <row r="66" spans="1:7" ht="12.75">
      <c r="A66" s="95" t="str">
        <f>suvaha!A66</f>
        <v>B.IV.4.</v>
      </c>
      <c r="B66" s="87" t="s">
        <v>468</v>
      </c>
      <c r="C66" s="92" t="str">
        <f>suvaha!C66</f>
        <v>059</v>
      </c>
      <c r="D66" s="118">
        <f>suvaha!D66</f>
        <v>0</v>
      </c>
      <c r="E66" s="118">
        <f>suvaha!E66</f>
        <v>0</v>
      </c>
      <c r="F66" s="118">
        <f>suvaha!F66</f>
        <v>0</v>
      </c>
      <c r="G66" s="118">
        <f>suvaha!G66</f>
        <v>0</v>
      </c>
    </row>
    <row r="67" spans="1:7" ht="12.75">
      <c r="A67" s="95" t="str">
        <f>suvaha!A67</f>
        <v>B.IV.5.</v>
      </c>
      <c r="B67" s="87" t="s">
        <v>549</v>
      </c>
      <c r="C67" s="92" t="str">
        <f>suvaha!C67</f>
        <v>060</v>
      </c>
      <c r="D67" s="118">
        <f>suvaha!D67</f>
        <v>0</v>
      </c>
      <c r="E67" s="118">
        <f>suvaha!E67</f>
        <v>0</v>
      </c>
      <c r="F67" s="118">
        <f>suvaha!F67</f>
        <v>0</v>
      </c>
      <c r="G67" s="118">
        <f>suvaha!G67</f>
        <v>0</v>
      </c>
    </row>
    <row r="68" spans="1:7" ht="12.75">
      <c r="A68" s="116" t="str">
        <f>suvaha!A68</f>
        <v>C.</v>
      </c>
      <c r="B68" s="84" t="s">
        <v>913</v>
      </c>
      <c r="C68" s="81" t="str">
        <f>suvaha!C68</f>
        <v>061</v>
      </c>
      <c r="D68" s="82">
        <f>suvaha!D68</f>
        <v>15510</v>
      </c>
      <c r="E68" s="82">
        <f>suvaha!E68</f>
        <v>0</v>
      </c>
      <c r="F68" s="82">
        <f>suvaha!F68</f>
        <v>15510</v>
      </c>
      <c r="G68" s="82">
        <f>suvaha!G68</f>
        <v>4619</v>
      </c>
    </row>
    <row r="69" spans="1:7" ht="12.75">
      <c r="A69" s="95" t="str">
        <f>suvaha!A69</f>
        <v>C.1.</v>
      </c>
      <c r="B69" s="87" t="s">
        <v>844</v>
      </c>
      <c r="C69" s="92" t="str">
        <f>suvaha!C69</f>
        <v>062</v>
      </c>
      <c r="D69" s="118">
        <f>suvaha!D69</f>
        <v>0</v>
      </c>
      <c r="E69" s="118">
        <f>suvaha!E69</f>
        <v>0</v>
      </c>
      <c r="F69" s="118">
        <f>suvaha!F69</f>
        <v>0</v>
      </c>
      <c r="G69" s="118">
        <f>suvaha!G69</f>
        <v>0</v>
      </c>
    </row>
    <row r="70" spans="1:7" ht="12.75">
      <c r="A70" s="95" t="str">
        <f>suvaha!A70</f>
        <v>C.2.</v>
      </c>
      <c r="B70" s="87" t="s">
        <v>845</v>
      </c>
      <c r="C70" s="92" t="str">
        <f>suvaha!C70</f>
        <v>063</v>
      </c>
      <c r="D70" s="118">
        <f>suvaha!D70</f>
        <v>4322</v>
      </c>
      <c r="E70" s="118">
        <f>suvaha!E70</f>
        <v>0</v>
      </c>
      <c r="F70" s="118">
        <f>suvaha!F70</f>
        <v>4322</v>
      </c>
      <c r="G70" s="118">
        <f>suvaha!G70</f>
        <v>4619</v>
      </c>
    </row>
    <row r="71" spans="1:7" ht="12.75">
      <c r="A71" s="95" t="str">
        <f>suvaha!A71</f>
        <v>C.3.</v>
      </c>
      <c r="B71" s="87" t="s">
        <v>846</v>
      </c>
      <c r="C71" s="92" t="str">
        <f>suvaha!C71</f>
        <v>064</v>
      </c>
      <c r="D71" s="118">
        <f>suvaha!D71</f>
        <v>0</v>
      </c>
      <c r="E71" s="118">
        <f>suvaha!E71</f>
        <v>0</v>
      </c>
      <c r="F71" s="118">
        <f>suvaha!F71</f>
        <v>0</v>
      </c>
      <c r="G71" s="118">
        <f>suvaha!G71</f>
        <v>0</v>
      </c>
    </row>
    <row r="72" spans="1:7" ht="12.75">
      <c r="A72" s="95" t="str">
        <f>suvaha!A72</f>
        <v>C.4.</v>
      </c>
      <c r="B72" s="87" t="s">
        <v>847</v>
      </c>
      <c r="C72" s="92" t="str">
        <f>suvaha!C72</f>
        <v>065</v>
      </c>
      <c r="D72" s="118">
        <f>suvaha!D72</f>
        <v>11188</v>
      </c>
      <c r="E72" s="118">
        <f>suvaha!E72</f>
        <v>0</v>
      </c>
      <c r="F72" s="118">
        <f>suvaha!F72</f>
        <v>11188</v>
      </c>
      <c r="G72" s="118">
        <f>suvaha!G72</f>
        <v>0</v>
      </c>
    </row>
    <row r="73" spans="1:7" s="73" customFormat="1" ht="15">
      <c r="A73" s="47" t="str">
        <f>suvaha!$A$1</f>
        <v>D O L K A M Šuja a.s. DIČ: 2020448562</v>
      </c>
      <c r="B73" s="70"/>
      <c r="C73" s="71"/>
      <c r="D73" s="72"/>
      <c r="E73" s="72"/>
      <c r="F73" s="72"/>
      <c r="G73" s="72"/>
    </row>
    <row r="74" spans="1:7" s="51" customFormat="1" ht="14.25">
      <c r="A74" s="46" t="str">
        <f>+A2</f>
        <v>Balance Sheet as at 31 December 2010</v>
      </c>
      <c r="B74" s="74"/>
      <c r="C74" s="49"/>
      <c r="D74" s="50"/>
      <c r="E74" s="50"/>
      <c r="F74" s="50"/>
      <c r="G74" s="50"/>
    </row>
    <row r="75" spans="1:7" s="120" customFormat="1" ht="12.75" customHeight="1">
      <c r="A75" s="300" t="s">
        <v>409</v>
      </c>
      <c r="B75" s="277" t="s">
        <v>411</v>
      </c>
      <c r="C75" s="275" t="s">
        <v>46</v>
      </c>
      <c r="D75" s="271" t="s">
        <v>49</v>
      </c>
      <c r="E75" s="272"/>
      <c r="F75" s="271" t="s">
        <v>48</v>
      </c>
      <c r="G75" s="272"/>
    </row>
    <row r="76" spans="1:7" s="120" customFormat="1" ht="18" customHeight="1">
      <c r="A76" s="301"/>
      <c r="B76" s="278"/>
      <c r="C76" s="276"/>
      <c r="D76" s="273"/>
      <c r="E76" s="274"/>
      <c r="F76" s="273"/>
      <c r="G76" s="274"/>
    </row>
    <row r="77" spans="1:7" ht="12.75">
      <c r="A77" s="59" t="s">
        <v>147</v>
      </c>
      <c r="B77" s="64" t="s">
        <v>148</v>
      </c>
      <c r="C77" s="59" t="s">
        <v>149</v>
      </c>
      <c r="D77" s="65">
        <v>5</v>
      </c>
      <c r="E77" s="66"/>
      <c r="F77" s="65">
        <v>6</v>
      </c>
      <c r="G77" s="66"/>
    </row>
    <row r="78" spans="1:7" ht="12.75">
      <c r="A78" s="59"/>
      <c r="B78" s="64"/>
      <c r="C78" s="59"/>
      <c r="D78" s="68" t="s">
        <v>753</v>
      </c>
      <c r="E78" s="69"/>
      <c r="F78" s="68" t="s">
        <v>753</v>
      </c>
      <c r="G78" s="69"/>
    </row>
    <row r="79" spans="1:7" ht="12.75">
      <c r="A79" s="109"/>
      <c r="B79" s="84" t="s">
        <v>914</v>
      </c>
      <c r="C79" s="81" t="str">
        <f>suvaha!C79</f>
        <v>066</v>
      </c>
      <c r="D79" s="100"/>
      <c r="E79" s="101">
        <f>suvaha!E79</f>
        <v>6975401</v>
      </c>
      <c r="F79" s="102"/>
      <c r="G79" s="101">
        <f>suvaha!G79</f>
        <v>6628909</v>
      </c>
    </row>
    <row r="80" spans="1:7" ht="12.75">
      <c r="A80" s="109" t="str">
        <f>suvaha!A80</f>
        <v>A.</v>
      </c>
      <c r="B80" s="84" t="s">
        <v>795</v>
      </c>
      <c r="C80" s="81" t="str">
        <f>suvaha!C80</f>
        <v>067</v>
      </c>
      <c r="D80" s="100"/>
      <c r="E80" s="101">
        <f>suvaha!E80</f>
        <v>6593262</v>
      </c>
      <c r="F80" s="102"/>
      <c r="G80" s="101">
        <f>suvaha!G80</f>
        <v>6323425</v>
      </c>
    </row>
    <row r="81" spans="1:7" ht="12.75">
      <c r="A81" s="116" t="str">
        <f>suvaha!A81</f>
        <v>A.I.</v>
      </c>
      <c r="B81" s="84" t="s">
        <v>904</v>
      </c>
      <c r="C81" s="81" t="str">
        <f>suvaha!C81</f>
        <v>068</v>
      </c>
      <c r="D81" s="100"/>
      <c r="E81" s="101">
        <f>suvaha!E81</f>
        <v>937828</v>
      </c>
      <c r="F81" s="102"/>
      <c r="G81" s="101">
        <f>suvaha!G81</f>
        <v>937828</v>
      </c>
    </row>
    <row r="82" spans="1:7" ht="12.75">
      <c r="A82" s="95" t="str">
        <f>suvaha!A82</f>
        <v>A.I.1.</v>
      </c>
      <c r="B82" s="87" t="s">
        <v>572</v>
      </c>
      <c r="C82" s="92" t="str">
        <f>suvaha!C82</f>
        <v>069</v>
      </c>
      <c r="D82" s="103"/>
      <c r="E82" s="121">
        <f>suvaha!E82</f>
        <v>937828</v>
      </c>
      <c r="F82" s="103"/>
      <c r="G82" s="121">
        <f>suvaha!G82</f>
        <v>937828</v>
      </c>
    </row>
    <row r="83" spans="1:7" ht="12.75">
      <c r="A83" s="115" t="str">
        <f>suvaha!A83</f>
        <v>A.I.2.</v>
      </c>
      <c r="B83" s="87" t="s">
        <v>573</v>
      </c>
      <c r="C83" s="92" t="str">
        <f>suvaha!C83</f>
        <v>070</v>
      </c>
      <c r="D83" s="103"/>
      <c r="E83" s="121">
        <f>suvaha!E83</f>
        <v>0</v>
      </c>
      <c r="F83" s="103"/>
      <c r="G83" s="121">
        <f>suvaha!G83</f>
        <v>0</v>
      </c>
    </row>
    <row r="84" spans="1:7" ht="12.75">
      <c r="A84" s="95" t="str">
        <f>suvaha!A84</f>
        <v>A.I.3.</v>
      </c>
      <c r="B84" s="87" t="s">
        <v>574</v>
      </c>
      <c r="C84" s="92" t="str">
        <f>suvaha!C84</f>
        <v>071</v>
      </c>
      <c r="D84" s="103"/>
      <c r="E84" s="121">
        <f>suvaha!E84</f>
        <v>0</v>
      </c>
      <c r="F84" s="103"/>
      <c r="G84" s="121">
        <f>suvaha!G84</f>
        <v>0</v>
      </c>
    </row>
    <row r="85" spans="1:7" ht="12.75">
      <c r="A85" s="95" t="str">
        <f>suvaha!A85</f>
        <v>A.I.4.</v>
      </c>
      <c r="B85" s="87" t="s">
        <v>915</v>
      </c>
      <c r="C85" s="92" t="str">
        <f>suvaha!C85</f>
        <v>072</v>
      </c>
      <c r="D85" s="103"/>
      <c r="E85" s="121">
        <f>suvaha!E85</f>
        <v>0</v>
      </c>
      <c r="F85" s="103"/>
      <c r="G85" s="121">
        <f>suvaha!G85</f>
        <v>0</v>
      </c>
    </row>
    <row r="86" spans="1:7" ht="12.75">
      <c r="A86" s="116" t="str">
        <f>suvaha!A86</f>
        <v>A.II.</v>
      </c>
      <c r="B86" s="84" t="s">
        <v>27</v>
      </c>
      <c r="C86" s="81" t="str">
        <f>suvaha!C86</f>
        <v>073</v>
      </c>
      <c r="D86" s="100"/>
      <c r="E86" s="101">
        <f>suvaha!E86</f>
        <v>10446</v>
      </c>
      <c r="F86" s="100"/>
      <c r="G86" s="101">
        <f>suvaha!G86</f>
        <v>10446</v>
      </c>
    </row>
    <row r="87" spans="1:7" ht="12.75">
      <c r="A87" s="95" t="str">
        <f>suvaha!A87</f>
        <v>A.II.1.</v>
      </c>
      <c r="B87" s="87" t="s">
        <v>575</v>
      </c>
      <c r="C87" s="92" t="str">
        <f>suvaha!C87</f>
        <v>074</v>
      </c>
      <c r="D87" s="103"/>
      <c r="E87" s="121">
        <f>suvaha!E87</f>
        <v>0</v>
      </c>
      <c r="F87" s="103"/>
      <c r="G87" s="121">
        <f>suvaha!G87</f>
        <v>0</v>
      </c>
    </row>
    <row r="88" spans="1:7" ht="12.75">
      <c r="A88" s="95" t="str">
        <f>suvaha!A88</f>
        <v>A.II.2.</v>
      </c>
      <c r="B88" s="87" t="s">
        <v>576</v>
      </c>
      <c r="C88" s="92" t="str">
        <f>suvaha!C88</f>
        <v>075</v>
      </c>
      <c r="D88" s="103"/>
      <c r="E88" s="121">
        <f>suvaha!E88</f>
        <v>10446</v>
      </c>
      <c r="F88" s="103"/>
      <c r="G88" s="121">
        <f>suvaha!G88</f>
        <v>10446</v>
      </c>
    </row>
    <row r="89" spans="1:7" ht="25.5">
      <c r="A89" s="95" t="str">
        <f>suvaha!A89</f>
        <v>A.II.3.</v>
      </c>
      <c r="B89" s="96" t="s">
        <v>884</v>
      </c>
      <c r="C89" s="92" t="str">
        <f>suvaha!C89</f>
        <v>076</v>
      </c>
      <c r="D89" s="103"/>
      <c r="E89" s="121">
        <f>suvaha!E89</f>
        <v>0</v>
      </c>
      <c r="F89" s="103"/>
      <c r="G89" s="121">
        <f>suvaha!G89</f>
        <v>0</v>
      </c>
    </row>
    <row r="90" spans="1:7" ht="12.75">
      <c r="A90" s="115" t="str">
        <f>suvaha!A90</f>
        <v>A.II.4.</v>
      </c>
      <c r="B90" s="87" t="s">
        <v>577</v>
      </c>
      <c r="C90" s="92" t="str">
        <f>suvaha!C90</f>
        <v>077</v>
      </c>
      <c r="D90" s="103"/>
      <c r="E90" s="121">
        <f>suvaha!E90</f>
        <v>0</v>
      </c>
      <c r="F90" s="103"/>
      <c r="G90" s="121">
        <f>suvaha!G90</f>
        <v>0</v>
      </c>
    </row>
    <row r="91" spans="1:7" ht="12.75">
      <c r="A91" s="115" t="str">
        <f>suvaha!A91</f>
        <v>A.II.5.</v>
      </c>
      <c r="B91" s="87" t="s">
        <v>578</v>
      </c>
      <c r="C91" s="92" t="str">
        <f>suvaha!C91</f>
        <v>078</v>
      </c>
      <c r="D91" s="103"/>
      <c r="E91" s="121">
        <f>suvaha!E91</f>
        <v>0</v>
      </c>
      <c r="F91" s="103"/>
      <c r="G91" s="121">
        <f>suvaha!G91</f>
        <v>0</v>
      </c>
    </row>
    <row r="92" spans="1:7" ht="12.75">
      <c r="A92" s="115" t="str">
        <f>suvaha!A92</f>
        <v>A.II.6.</v>
      </c>
      <c r="B92" s="87" t="s">
        <v>345</v>
      </c>
      <c r="C92" s="92" t="str">
        <f>suvaha!C92</f>
        <v>079</v>
      </c>
      <c r="D92" s="103"/>
      <c r="E92" s="121">
        <f>suvaha!E92</f>
        <v>0</v>
      </c>
      <c r="F92" s="103"/>
      <c r="G92" s="121">
        <f>suvaha!G92</f>
        <v>0</v>
      </c>
    </row>
    <row r="93" spans="1:7" ht="12.75">
      <c r="A93" s="116" t="str">
        <f>suvaha!A93</f>
        <v>A.III.</v>
      </c>
      <c r="B93" s="84" t="s">
        <v>905</v>
      </c>
      <c r="C93" s="81" t="str">
        <f>suvaha!C93</f>
        <v>080</v>
      </c>
      <c r="D93" s="100"/>
      <c r="E93" s="101">
        <f>suvaha!E93</f>
        <v>5337826</v>
      </c>
      <c r="F93" s="100"/>
      <c r="G93" s="101">
        <f>suvaha!G93</f>
        <v>5444968</v>
      </c>
    </row>
    <row r="94" spans="1:7" ht="12.75">
      <c r="A94" s="95" t="str">
        <f>suvaha!A94</f>
        <v>A.III.1.</v>
      </c>
      <c r="B94" s="87" t="s">
        <v>579</v>
      </c>
      <c r="C94" s="92" t="str">
        <f>suvaha!C94</f>
        <v>081</v>
      </c>
      <c r="D94" s="103"/>
      <c r="E94" s="121">
        <f>suvaha!E94</f>
        <v>255067</v>
      </c>
      <c r="F94" s="103"/>
      <c r="G94" s="121">
        <f>suvaha!G94</f>
        <v>255067</v>
      </c>
    </row>
    <row r="95" spans="1:7" ht="12.75">
      <c r="A95" s="95" t="str">
        <f>suvaha!A95</f>
        <v>A.III.2.</v>
      </c>
      <c r="B95" s="87" t="s">
        <v>580</v>
      </c>
      <c r="C95" s="92" t="str">
        <f>suvaha!C95</f>
        <v>082</v>
      </c>
      <c r="D95" s="103"/>
      <c r="E95" s="121">
        <f>suvaha!E95</f>
        <v>0</v>
      </c>
      <c r="F95" s="103"/>
      <c r="G95" s="121">
        <f>suvaha!G95</f>
        <v>0</v>
      </c>
    </row>
    <row r="96" spans="1:7" ht="12.75">
      <c r="A96" s="117" t="str">
        <f>suvaha!A96</f>
        <v>A.III.3.</v>
      </c>
      <c r="B96" s="87" t="s">
        <v>581</v>
      </c>
      <c r="C96" s="92" t="str">
        <f>suvaha!C96</f>
        <v>083</v>
      </c>
      <c r="D96" s="103"/>
      <c r="E96" s="121">
        <f>suvaha!E96</f>
        <v>5082759</v>
      </c>
      <c r="F96" s="103"/>
      <c r="G96" s="121">
        <f>suvaha!G96</f>
        <v>5189901</v>
      </c>
    </row>
    <row r="97" spans="1:7" ht="12.75">
      <c r="A97" s="116" t="str">
        <f>suvaha!A97</f>
        <v>A.IV.</v>
      </c>
      <c r="B97" s="84" t="s">
        <v>796</v>
      </c>
      <c r="C97" s="81" t="str">
        <f>suvaha!C97</f>
        <v>084</v>
      </c>
      <c r="D97" s="100"/>
      <c r="E97" s="101">
        <f>suvaha!E97</f>
        <v>0</v>
      </c>
      <c r="F97" s="100"/>
      <c r="G97" s="101">
        <f>suvaha!G97</f>
        <v>0</v>
      </c>
    </row>
    <row r="98" spans="1:7" ht="12.75">
      <c r="A98" s="95" t="str">
        <f>suvaha!A98</f>
        <v>A.IV.1.</v>
      </c>
      <c r="B98" s="188" t="s">
        <v>470</v>
      </c>
      <c r="C98" s="92" t="str">
        <f>suvaha!C98</f>
        <v>085</v>
      </c>
      <c r="D98" s="103"/>
      <c r="E98" s="121">
        <f>suvaha!E98</f>
        <v>0</v>
      </c>
      <c r="F98" s="103"/>
      <c r="G98" s="121">
        <f>suvaha!G98</f>
        <v>0</v>
      </c>
    </row>
    <row r="99" spans="1:7" ht="12.75">
      <c r="A99" s="115" t="str">
        <f>suvaha!A99</f>
        <v>A.IV.2.</v>
      </c>
      <c r="B99" s="87" t="s">
        <v>469</v>
      </c>
      <c r="C99" s="92" t="str">
        <f>suvaha!C99</f>
        <v>086</v>
      </c>
      <c r="D99" s="103"/>
      <c r="E99" s="121">
        <f>suvaha!E99</f>
        <v>0</v>
      </c>
      <c r="F99" s="103"/>
      <c r="G99" s="121">
        <f>suvaha!G99</f>
        <v>0</v>
      </c>
    </row>
    <row r="100" spans="1:7" ht="25.5">
      <c r="A100" s="109" t="str">
        <f>suvaha!A100</f>
        <v>A.V.</v>
      </c>
      <c r="B100" s="110" t="s">
        <v>916</v>
      </c>
      <c r="C100" s="81" t="str">
        <f>suvaha!C100</f>
        <v>087</v>
      </c>
      <c r="D100" s="100"/>
      <c r="E100" s="101">
        <f>suvaha!E100</f>
        <v>307162</v>
      </c>
      <c r="F100" s="107"/>
      <c r="G100" s="101">
        <f>suvaha!G100</f>
        <v>-69817</v>
      </c>
    </row>
    <row r="101" spans="1:7" ht="12.75">
      <c r="A101" s="109" t="str">
        <f>suvaha!A101</f>
        <v>B. </v>
      </c>
      <c r="B101" s="84" t="s">
        <v>797</v>
      </c>
      <c r="C101" s="81" t="str">
        <f>suvaha!C101</f>
        <v>088</v>
      </c>
      <c r="D101" s="100"/>
      <c r="E101" s="101">
        <f>suvaha!E101</f>
        <v>377677</v>
      </c>
      <c r="F101" s="107"/>
      <c r="G101" s="101">
        <f>suvaha!G101</f>
        <v>300520</v>
      </c>
    </row>
    <row r="102" spans="1:7" ht="12.75">
      <c r="A102" s="116" t="str">
        <f>suvaha!A102</f>
        <v>B.I.</v>
      </c>
      <c r="B102" s="84" t="s">
        <v>917</v>
      </c>
      <c r="C102" s="81" t="str">
        <f>suvaha!C102</f>
        <v>089</v>
      </c>
      <c r="D102" s="100"/>
      <c r="E102" s="101">
        <f>suvaha!E102</f>
        <v>89483</v>
      </c>
      <c r="F102" s="107"/>
      <c r="G102" s="101">
        <f>suvaha!G102</f>
        <v>74914</v>
      </c>
    </row>
    <row r="103" spans="1:7" ht="12.75">
      <c r="A103" s="95" t="str">
        <f>suvaha!A103</f>
        <v>B.I.1.</v>
      </c>
      <c r="B103" s="87" t="s">
        <v>918</v>
      </c>
      <c r="C103" s="92" t="str">
        <f>suvaha!C103</f>
        <v>090</v>
      </c>
      <c r="D103" s="103"/>
      <c r="E103" s="121">
        <f>suvaha!E103</f>
        <v>0</v>
      </c>
      <c r="F103" s="103"/>
      <c r="G103" s="121">
        <f>suvaha!G103</f>
        <v>0</v>
      </c>
    </row>
    <row r="104" spans="1:7" ht="12.75">
      <c r="A104" s="95" t="str">
        <f>suvaha!A104</f>
        <v>B.I.2.</v>
      </c>
      <c r="B104" s="87" t="s">
        <v>919</v>
      </c>
      <c r="C104" s="92" t="str">
        <f>suvaha!C104</f>
        <v>091</v>
      </c>
      <c r="D104" s="103"/>
      <c r="E104" s="121">
        <f>suvaha!E104</f>
        <v>0</v>
      </c>
      <c r="F104" s="103"/>
      <c r="G104" s="121">
        <f>suvaha!G104</f>
        <v>0</v>
      </c>
    </row>
    <row r="105" spans="1:7" ht="12.75">
      <c r="A105" s="95" t="str">
        <f>suvaha!A105</f>
        <v>B.I.3.</v>
      </c>
      <c r="B105" s="87" t="s">
        <v>920</v>
      </c>
      <c r="C105" s="92" t="str">
        <f>suvaha!C105</f>
        <v>092</v>
      </c>
      <c r="D105" s="103"/>
      <c r="E105" s="121">
        <f>suvaha!E105</f>
        <v>36547</v>
      </c>
      <c r="F105" s="103"/>
      <c r="G105" s="121">
        <f>suvaha!G105</f>
        <v>33488</v>
      </c>
    </row>
    <row r="106" spans="1:7" ht="12.75">
      <c r="A106" s="117" t="str">
        <f>suvaha!A106</f>
        <v>B.I.4.</v>
      </c>
      <c r="B106" s="87" t="s">
        <v>921</v>
      </c>
      <c r="C106" s="92" t="str">
        <f>suvaha!C106</f>
        <v>093</v>
      </c>
      <c r="D106" s="103"/>
      <c r="E106" s="121">
        <f>suvaha!E106</f>
        <v>52936</v>
      </c>
      <c r="F106" s="103"/>
      <c r="G106" s="121">
        <f>suvaha!G106</f>
        <v>41426</v>
      </c>
    </row>
    <row r="107" spans="1:7" ht="12.75">
      <c r="A107" s="116" t="str">
        <f>suvaha!A107</f>
        <v>B.II.</v>
      </c>
      <c r="B107" s="84" t="s">
        <v>802</v>
      </c>
      <c r="C107" s="81" t="str">
        <f>suvaha!C107</f>
        <v>094</v>
      </c>
      <c r="D107" s="100"/>
      <c r="E107" s="101">
        <f>suvaha!E107</f>
        <v>113819</v>
      </c>
      <c r="F107" s="100"/>
      <c r="G107" s="101">
        <f>suvaha!G107</f>
        <v>87632</v>
      </c>
    </row>
    <row r="108" spans="1:7" ht="12.75">
      <c r="A108" s="95" t="str">
        <f>suvaha!A108</f>
        <v>B.II.1.</v>
      </c>
      <c r="B108" s="108" t="s">
        <v>471</v>
      </c>
      <c r="C108" s="92" t="str">
        <f>suvaha!C108</f>
        <v>095</v>
      </c>
      <c r="D108" s="103"/>
      <c r="E108" s="121">
        <f>suvaha!E108</f>
        <v>0</v>
      </c>
      <c r="F108" s="103"/>
      <c r="G108" s="121">
        <f>suvaha!G108</f>
        <v>0</v>
      </c>
    </row>
    <row r="109" spans="1:7" ht="12.75">
      <c r="A109" s="95" t="str">
        <f>suvaha!A109</f>
        <v>B.II.2.</v>
      </c>
      <c r="B109" s="108" t="s">
        <v>472</v>
      </c>
      <c r="C109" s="92" t="str">
        <f>suvaha!C109</f>
        <v>096</v>
      </c>
      <c r="D109" s="111"/>
      <c r="E109" s="121">
        <f>suvaha!E109</f>
        <v>0</v>
      </c>
      <c r="F109" s="111"/>
      <c r="G109" s="121">
        <f>suvaha!G109</f>
        <v>0</v>
      </c>
    </row>
    <row r="110" spans="1:7" ht="12.75">
      <c r="A110" s="95" t="str">
        <f>suvaha!A110</f>
        <v>B.II.3.</v>
      </c>
      <c r="B110" s="87" t="s">
        <v>25</v>
      </c>
      <c r="C110" s="92" t="str">
        <f>suvaha!C110</f>
        <v>097</v>
      </c>
      <c r="D110" s="103"/>
      <c r="E110" s="121">
        <f>suvaha!E110</f>
        <v>0</v>
      </c>
      <c r="F110" s="103"/>
      <c r="G110" s="121">
        <f>suvaha!G110</f>
        <v>0</v>
      </c>
    </row>
    <row r="111" spans="1:7" ht="12.75">
      <c r="A111" s="95" t="str">
        <f>suvaha!A111</f>
        <v>B.II.4.</v>
      </c>
      <c r="B111" s="87" t="s">
        <v>473</v>
      </c>
      <c r="C111" s="92" t="str">
        <f>suvaha!C111</f>
        <v>098</v>
      </c>
      <c r="D111" s="103"/>
      <c r="E111" s="121">
        <f>suvaha!E111</f>
        <v>0</v>
      </c>
      <c r="F111" s="103"/>
      <c r="G111" s="121">
        <f>suvaha!G111</f>
        <v>0</v>
      </c>
    </row>
    <row r="112" spans="1:7" ht="12.75">
      <c r="A112" s="95" t="str">
        <f>suvaha!A112</f>
        <v>B.II.5.</v>
      </c>
      <c r="B112" s="87" t="s">
        <v>583</v>
      </c>
      <c r="C112" s="92" t="str">
        <f>suvaha!C112</f>
        <v>099</v>
      </c>
      <c r="D112" s="103"/>
      <c r="E112" s="121">
        <f>suvaha!E112</f>
        <v>0</v>
      </c>
      <c r="F112" s="103"/>
      <c r="G112" s="121">
        <f>suvaha!G112</f>
        <v>0</v>
      </c>
    </row>
    <row r="113" spans="1:7" ht="12.75">
      <c r="A113" s="95" t="str">
        <f>suvaha!A113</f>
        <v>B.II.6.</v>
      </c>
      <c r="B113" s="87" t="s">
        <v>584</v>
      </c>
      <c r="C113" s="92" t="str">
        <f>suvaha!C113</f>
        <v>100</v>
      </c>
      <c r="D113" s="103"/>
      <c r="E113" s="121">
        <f>suvaha!E113</f>
        <v>0</v>
      </c>
      <c r="F113" s="103"/>
      <c r="G113" s="121">
        <f>suvaha!G113</f>
        <v>0</v>
      </c>
    </row>
    <row r="114" spans="1:7" ht="12.75">
      <c r="A114" s="95" t="str">
        <f>suvaha!A114</f>
        <v>B.II.7.</v>
      </c>
      <c r="B114" s="87" t="s">
        <v>585</v>
      </c>
      <c r="C114" s="92" t="str">
        <f>suvaha!C114</f>
        <v>101</v>
      </c>
      <c r="D114" s="103"/>
      <c r="E114" s="121">
        <f>suvaha!E114</f>
        <v>0</v>
      </c>
      <c r="F114" s="103"/>
      <c r="G114" s="121">
        <f>suvaha!G114</f>
        <v>0</v>
      </c>
    </row>
    <row r="115" spans="1:7" ht="12.75">
      <c r="A115" s="95" t="str">
        <f>suvaha!A115</f>
        <v>B.II.8.</v>
      </c>
      <c r="B115" s="87" t="s">
        <v>474</v>
      </c>
      <c r="C115" s="92" t="str">
        <f>suvaha!C115</f>
        <v>102</v>
      </c>
      <c r="D115" s="103"/>
      <c r="E115" s="121">
        <f>suvaha!E115</f>
        <v>6043</v>
      </c>
      <c r="F115" s="103"/>
      <c r="G115" s="121">
        <f>suvaha!G115</f>
        <v>9122</v>
      </c>
    </row>
    <row r="116" spans="1:7" ht="12.75">
      <c r="A116" s="95" t="str">
        <f>suvaha!A116</f>
        <v>B.II.9.</v>
      </c>
      <c r="B116" s="87" t="s">
        <v>586</v>
      </c>
      <c r="C116" s="92" t="str">
        <f>suvaha!C116</f>
        <v>103</v>
      </c>
      <c r="D116" s="103"/>
      <c r="E116" s="121">
        <f>suvaha!E116</f>
        <v>0</v>
      </c>
      <c r="F116" s="103"/>
      <c r="G116" s="121">
        <f>suvaha!G116</f>
        <v>0</v>
      </c>
    </row>
    <row r="117" spans="1:7" ht="12.75">
      <c r="A117" s="95" t="str">
        <f>suvaha!A117</f>
        <v>B.II.10.</v>
      </c>
      <c r="B117" s="87" t="s">
        <v>587</v>
      </c>
      <c r="C117" s="92" t="str">
        <f>suvaha!C117</f>
        <v>104</v>
      </c>
      <c r="D117" s="103"/>
      <c r="E117" s="121">
        <f>suvaha!E117</f>
        <v>107776</v>
      </c>
      <c r="F117" s="103"/>
      <c r="G117" s="121">
        <f>suvaha!G117</f>
        <v>78510</v>
      </c>
    </row>
    <row r="118" spans="1:7" ht="12.75">
      <c r="A118" s="116" t="str">
        <f>suvaha!A118</f>
        <v>B.III.</v>
      </c>
      <c r="B118" s="84" t="s">
        <v>803</v>
      </c>
      <c r="C118" s="81" t="str">
        <f>suvaha!C118</f>
        <v>105</v>
      </c>
      <c r="D118" s="100"/>
      <c r="E118" s="101">
        <f>suvaha!E118</f>
        <v>174375</v>
      </c>
      <c r="F118" s="100"/>
      <c r="G118" s="101">
        <f>suvaha!G118</f>
        <v>137974</v>
      </c>
    </row>
    <row r="119" spans="1:7" ht="12.75">
      <c r="A119" s="95" t="str">
        <f>suvaha!A119</f>
        <v>B.III.1.</v>
      </c>
      <c r="B119" s="87" t="s">
        <v>588</v>
      </c>
      <c r="C119" s="92" t="str">
        <f>suvaha!C119</f>
        <v>106</v>
      </c>
      <c r="D119" s="103"/>
      <c r="E119" s="121">
        <f>suvaha!E119</f>
        <v>84684</v>
      </c>
      <c r="F119" s="103"/>
      <c r="G119" s="121">
        <f>suvaha!G119</f>
        <v>85399</v>
      </c>
    </row>
    <row r="120" spans="1:7" ht="12.75">
      <c r="A120" s="95" t="str">
        <f>suvaha!A120</f>
        <v>B.III.2.</v>
      </c>
      <c r="B120" s="87" t="s">
        <v>475</v>
      </c>
      <c r="C120" s="92" t="str">
        <f>suvaha!C120</f>
        <v>107</v>
      </c>
      <c r="D120" s="103"/>
      <c r="E120" s="121">
        <f>suvaha!E120</f>
        <v>0</v>
      </c>
      <c r="F120" s="103"/>
      <c r="G120" s="121">
        <f>suvaha!G120</f>
        <v>0</v>
      </c>
    </row>
    <row r="121" spans="1:7" ht="12.75">
      <c r="A121" s="95" t="str">
        <f>suvaha!A121</f>
        <v>B.III.3.</v>
      </c>
      <c r="B121" s="87" t="s">
        <v>26</v>
      </c>
      <c r="C121" s="92" t="str">
        <f>suvaha!C121</f>
        <v>108</v>
      </c>
      <c r="D121" s="103"/>
      <c r="E121" s="121">
        <f>suvaha!E121</f>
        <v>0</v>
      </c>
      <c r="F121" s="103"/>
      <c r="G121" s="121">
        <f>suvaha!G121</f>
        <v>0</v>
      </c>
    </row>
    <row r="122" spans="1:7" ht="12.75">
      <c r="A122" s="95" t="str">
        <f>suvaha!A122</f>
        <v>B.III.4.</v>
      </c>
      <c r="B122" s="87" t="s">
        <v>476</v>
      </c>
      <c r="C122" s="92" t="str">
        <f>suvaha!C122</f>
        <v>109</v>
      </c>
      <c r="D122" s="103"/>
      <c r="E122" s="121">
        <f>suvaha!E122</f>
        <v>0</v>
      </c>
      <c r="F122" s="103"/>
      <c r="G122" s="121">
        <f>suvaha!G122</f>
        <v>0</v>
      </c>
    </row>
    <row r="123" spans="1:7" ht="25.5">
      <c r="A123" s="95" t="str">
        <f>suvaha!A123</f>
        <v>B.III.5.</v>
      </c>
      <c r="B123" s="96" t="s">
        <v>23</v>
      </c>
      <c r="C123" s="92" t="str">
        <f>suvaha!C123</f>
        <v>110</v>
      </c>
      <c r="D123" s="103"/>
      <c r="E123" s="121">
        <f>suvaha!E123</f>
        <v>4492</v>
      </c>
      <c r="F123" s="103"/>
      <c r="G123" s="121">
        <f>suvaha!G123</f>
        <v>4492</v>
      </c>
    </row>
    <row r="124" spans="1:7" ht="12.75">
      <c r="A124" s="95" t="str">
        <f>suvaha!A124</f>
        <v>B.III.6.</v>
      </c>
      <c r="B124" s="87" t="s">
        <v>922</v>
      </c>
      <c r="C124" s="92" t="str">
        <f>suvaha!C124</f>
        <v>111</v>
      </c>
      <c r="D124" s="103"/>
      <c r="E124" s="121">
        <f>suvaha!E124</f>
        <v>24408</v>
      </c>
      <c r="F124" s="103"/>
      <c r="G124" s="121">
        <f>suvaha!G124</f>
        <v>22742</v>
      </c>
    </row>
    <row r="125" spans="1:7" ht="12.75">
      <c r="A125" s="95" t="str">
        <f>suvaha!A125</f>
        <v>B.III.7.</v>
      </c>
      <c r="B125" s="87" t="s">
        <v>78</v>
      </c>
      <c r="C125" s="92" t="str">
        <f>suvaha!C125</f>
        <v>112</v>
      </c>
      <c r="D125" s="103"/>
      <c r="E125" s="121">
        <f>suvaha!E125</f>
        <v>19240</v>
      </c>
      <c r="F125" s="103"/>
      <c r="G125" s="121">
        <f>suvaha!G125</f>
        <v>18360</v>
      </c>
    </row>
    <row r="126" spans="1:7" ht="12.75">
      <c r="A126" s="95" t="str">
        <f>suvaha!A126</f>
        <v>B.III.8.</v>
      </c>
      <c r="B126" s="87" t="s">
        <v>24</v>
      </c>
      <c r="C126" s="92" t="str">
        <f>suvaha!C126</f>
        <v>113</v>
      </c>
      <c r="D126" s="111"/>
      <c r="E126" s="121">
        <f>suvaha!E126</f>
        <v>39595</v>
      </c>
      <c r="F126" s="111"/>
      <c r="G126" s="121">
        <f>suvaha!G126</f>
        <v>5036</v>
      </c>
    </row>
    <row r="127" spans="1:7" ht="12.75">
      <c r="A127" s="95" t="str">
        <f>suvaha!A127</f>
        <v>B.III.9.</v>
      </c>
      <c r="B127" s="87" t="s">
        <v>477</v>
      </c>
      <c r="C127" s="92" t="str">
        <f>suvaha!C127</f>
        <v>114</v>
      </c>
      <c r="D127" s="103"/>
      <c r="E127" s="121">
        <f>suvaha!E127</f>
        <v>1956</v>
      </c>
      <c r="F127" s="103"/>
      <c r="G127" s="121">
        <f>suvaha!G127</f>
        <v>1945</v>
      </c>
    </row>
    <row r="128" spans="1:7" ht="12.75">
      <c r="A128" s="95" t="str">
        <f>suvaha!A128</f>
        <v>B.IV.</v>
      </c>
      <c r="B128" s="83" t="s">
        <v>880</v>
      </c>
      <c r="C128" s="92" t="str">
        <f>suvaha!C128</f>
        <v>115</v>
      </c>
      <c r="D128" s="103"/>
      <c r="E128" s="121">
        <f>suvaha!E128</f>
        <v>0</v>
      </c>
      <c r="F128" s="103"/>
      <c r="G128" s="121">
        <f>suvaha!G128</f>
        <v>0</v>
      </c>
    </row>
    <row r="129" spans="1:7" ht="12.75">
      <c r="A129" s="116" t="str">
        <f>suvaha!A129</f>
        <v>B.V.</v>
      </c>
      <c r="B129" s="84" t="s">
        <v>807</v>
      </c>
      <c r="C129" s="81" t="str">
        <f>suvaha!C129</f>
        <v>116</v>
      </c>
      <c r="D129" s="100"/>
      <c r="E129" s="195">
        <f>suvaha!E129</f>
        <v>0</v>
      </c>
      <c r="F129" s="100"/>
      <c r="G129" s="101">
        <f>suvaha!G129</f>
        <v>0</v>
      </c>
    </row>
    <row r="130" spans="1:7" ht="12.75">
      <c r="A130" s="95" t="str">
        <f>suvaha!A130</f>
        <v>B.V.1.</v>
      </c>
      <c r="B130" s="87" t="s">
        <v>589</v>
      </c>
      <c r="C130" s="92" t="str">
        <f>suvaha!C130</f>
        <v>117</v>
      </c>
      <c r="D130" s="103"/>
      <c r="E130" s="121">
        <f>suvaha!E130</f>
        <v>0</v>
      </c>
      <c r="F130" s="103"/>
      <c r="G130" s="121">
        <f>suvaha!G130</f>
        <v>0</v>
      </c>
    </row>
    <row r="131" spans="1:7" ht="12.75">
      <c r="A131" s="95" t="str">
        <f>suvaha!A131</f>
        <v>B.V.2.</v>
      </c>
      <c r="B131" s="87" t="s">
        <v>590</v>
      </c>
      <c r="C131" s="92" t="str">
        <f>suvaha!C131</f>
        <v>118</v>
      </c>
      <c r="D131" s="103"/>
      <c r="E131" s="121">
        <f>suvaha!E131</f>
        <v>0</v>
      </c>
      <c r="F131" s="103"/>
      <c r="G131" s="121">
        <f>suvaha!G131</f>
        <v>0</v>
      </c>
    </row>
    <row r="132" spans="1:7" ht="12.75">
      <c r="A132" s="109" t="str">
        <f>suvaha!A132</f>
        <v>C.</v>
      </c>
      <c r="B132" s="84" t="s">
        <v>923</v>
      </c>
      <c r="C132" s="81" t="str">
        <f>suvaha!C132</f>
        <v>119</v>
      </c>
      <c r="D132" s="100"/>
      <c r="E132" s="101">
        <f>suvaha!E132</f>
        <v>4462</v>
      </c>
      <c r="F132" s="100"/>
      <c r="G132" s="101">
        <f>suvaha!G132</f>
        <v>4964</v>
      </c>
    </row>
    <row r="133" spans="1:7" ht="12.75">
      <c r="A133" s="95" t="str">
        <f>suvaha!A133</f>
        <v>C.1.</v>
      </c>
      <c r="B133" s="87" t="s">
        <v>852</v>
      </c>
      <c r="C133" s="92" t="str">
        <f>suvaha!C133</f>
        <v>120</v>
      </c>
      <c r="D133" s="103"/>
      <c r="E133" s="121">
        <f>suvaha!E133</f>
        <v>0</v>
      </c>
      <c r="F133" s="103"/>
      <c r="G133" s="121">
        <f>suvaha!G133</f>
        <v>0</v>
      </c>
    </row>
    <row r="134" spans="1:7" ht="12.75">
      <c r="A134" s="95" t="str">
        <f>suvaha!A134</f>
        <v>C.2.</v>
      </c>
      <c r="B134" s="87" t="s">
        <v>881</v>
      </c>
      <c r="C134" s="92" t="str">
        <f>suvaha!C134</f>
        <v>121</v>
      </c>
      <c r="D134" s="103"/>
      <c r="E134" s="121">
        <f>suvaha!E134</f>
        <v>4462</v>
      </c>
      <c r="F134" s="103"/>
      <c r="G134" s="121">
        <f>suvaha!G134</f>
        <v>4964</v>
      </c>
    </row>
    <row r="135" spans="1:7" ht="12.75">
      <c r="A135" s="95" t="str">
        <f>suvaha!A135</f>
        <v>C.3.</v>
      </c>
      <c r="B135" s="87" t="s">
        <v>853</v>
      </c>
      <c r="C135" s="92" t="str">
        <f>suvaha!C135</f>
        <v>122</v>
      </c>
      <c r="D135" s="103"/>
      <c r="E135" s="121">
        <f>suvaha!E135</f>
        <v>0</v>
      </c>
      <c r="F135" s="103"/>
      <c r="G135" s="121">
        <f>suvaha!G135</f>
        <v>0</v>
      </c>
    </row>
    <row r="136" spans="1:7" ht="12.75">
      <c r="A136" s="95" t="str">
        <f>suvaha!A136</f>
        <v>C.4.</v>
      </c>
      <c r="B136" s="87" t="s">
        <v>882</v>
      </c>
      <c r="C136" s="92" t="str">
        <f>suvaha!C136</f>
        <v>123</v>
      </c>
      <c r="D136" s="103"/>
      <c r="E136" s="121">
        <f>suvaha!E136</f>
        <v>0</v>
      </c>
      <c r="F136" s="103"/>
      <c r="G136" s="121">
        <f>suvaha!G136</f>
        <v>0</v>
      </c>
    </row>
    <row r="137" ht="12.75">
      <c r="A137" s="126"/>
    </row>
    <row r="138" ht="12.75">
      <c r="A138" s="126"/>
    </row>
    <row r="139" ht="12.75">
      <c r="A139" s="126"/>
    </row>
    <row r="140" ht="12.75">
      <c r="A140" s="126"/>
    </row>
    <row r="141" ht="12.75">
      <c r="A141" s="126"/>
    </row>
    <row r="142" ht="12.75">
      <c r="A142" s="126"/>
    </row>
    <row r="143" ht="12.75">
      <c r="A143" s="126"/>
    </row>
    <row r="144" ht="12.75">
      <c r="A144" s="126"/>
    </row>
    <row r="145" ht="12.75">
      <c r="A145" s="126"/>
    </row>
    <row r="146" ht="12.75">
      <c r="A146" s="126"/>
    </row>
    <row r="147" ht="12.75">
      <c r="A147" s="126"/>
    </row>
    <row r="148" ht="12.75">
      <c r="A148" s="126"/>
    </row>
    <row r="149" ht="12.75">
      <c r="A149" s="126"/>
    </row>
    <row r="150" ht="12.75">
      <c r="A150" s="126"/>
    </row>
    <row r="151" ht="12.75">
      <c r="A151" s="126"/>
    </row>
    <row r="152" ht="12.75">
      <c r="A152" s="126"/>
    </row>
    <row r="153" ht="12.75">
      <c r="A153" s="126"/>
    </row>
    <row r="154" ht="12.75">
      <c r="A154" s="126"/>
    </row>
    <row r="155" ht="12.75">
      <c r="A155" s="126"/>
    </row>
    <row r="156" ht="12.75">
      <c r="A156" s="126"/>
    </row>
    <row r="157" ht="12.75">
      <c r="A157" s="126"/>
    </row>
    <row r="158" ht="12.75">
      <c r="A158" s="126"/>
    </row>
    <row r="159" ht="12.75">
      <c r="A159" s="126"/>
    </row>
    <row r="160" ht="12.75">
      <c r="A160" s="126"/>
    </row>
    <row r="161" ht="12.75">
      <c r="A161" s="126"/>
    </row>
    <row r="162" ht="12.75">
      <c r="A162" s="126"/>
    </row>
    <row r="163" ht="12.75">
      <c r="A163" s="126"/>
    </row>
    <row r="164" ht="12.75">
      <c r="A164" s="126"/>
    </row>
    <row r="165" ht="12.75">
      <c r="A165" s="126"/>
    </row>
    <row r="166" ht="12.75">
      <c r="A166" s="126"/>
    </row>
    <row r="167" ht="12.75">
      <c r="A167" s="126"/>
    </row>
    <row r="168" ht="12.75">
      <c r="A168" s="126"/>
    </row>
    <row r="169" ht="12.75">
      <c r="A169" s="126"/>
    </row>
    <row r="170" ht="12.75">
      <c r="A170" s="126"/>
    </row>
    <row r="171" ht="12.75">
      <c r="A171" s="126"/>
    </row>
    <row r="172" ht="12.75">
      <c r="A172" s="126"/>
    </row>
    <row r="173" ht="12.75">
      <c r="A173" s="126"/>
    </row>
    <row r="174" ht="12.75">
      <c r="A174" s="126"/>
    </row>
    <row r="175" ht="12.75">
      <c r="A175" s="126"/>
    </row>
    <row r="176" ht="12.75">
      <c r="A176" s="126"/>
    </row>
    <row r="177" ht="12.75">
      <c r="A177" s="126"/>
    </row>
    <row r="178" ht="12.75">
      <c r="A178" s="126"/>
    </row>
    <row r="179" ht="12.75">
      <c r="A179" s="126"/>
    </row>
    <row r="180" ht="12.75">
      <c r="A180" s="126"/>
    </row>
    <row r="181" ht="12.75">
      <c r="A181" s="126"/>
    </row>
    <row r="182" ht="12.75">
      <c r="A182" s="126"/>
    </row>
    <row r="183" ht="12.75">
      <c r="A183" s="126"/>
    </row>
    <row r="184" ht="12.75">
      <c r="A184" s="126"/>
    </row>
    <row r="185" ht="12.75">
      <c r="A185" s="126"/>
    </row>
    <row r="186" ht="12.75">
      <c r="A186" s="126"/>
    </row>
    <row r="187" ht="12.75">
      <c r="A187" s="126"/>
    </row>
    <row r="188" ht="12.75">
      <c r="A188" s="126"/>
    </row>
    <row r="189" ht="12.75">
      <c r="A189" s="126"/>
    </row>
    <row r="190" ht="12.75">
      <c r="A190" s="126"/>
    </row>
    <row r="191" ht="12.75">
      <c r="A191" s="126"/>
    </row>
    <row r="192" ht="12.75">
      <c r="A192" s="126"/>
    </row>
    <row r="193" ht="12.75">
      <c r="A193" s="126"/>
    </row>
    <row r="194" ht="12.75">
      <c r="A194" s="126"/>
    </row>
    <row r="195" ht="12.75">
      <c r="A195" s="126"/>
    </row>
    <row r="196" ht="12.75">
      <c r="A196" s="126"/>
    </row>
    <row r="197" ht="12.75">
      <c r="A197" s="126"/>
    </row>
    <row r="198" ht="12.75">
      <c r="A198" s="126"/>
    </row>
    <row r="199" ht="12.75">
      <c r="A199" s="126"/>
    </row>
    <row r="200" ht="12.75">
      <c r="A200" s="126"/>
    </row>
    <row r="201" ht="12.75">
      <c r="A201" s="126"/>
    </row>
    <row r="202" ht="12.75">
      <c r="A202" s="126"/>
    </row>
    <row r="203" ht="12.75">
      <c r="A203" s="126"/>
    </row>
    <row r="204" ht="12.75">
      <c r="A204" s="126"/>
    </row>
    <row r="205" ht="12.75">
      <c r="A205" s="126"/>
    </row>
    <row r="206" ht="12.75">
      <c r="A206" s="126"/>
    </row>
    <row r="207" ht="12.75">
      <c r="A207" s="126"/>
    </row>
    <row r="208" ht="12.75">
      <c r="A208" s="126"/>
    </row>
    <row r="209" ht="12.75">
      <c r="A209" s="126"/>
    </row>
    <row r="210" ht="12.75">
      <c r="A210" s="126"/>
    </row>
    <row r="211" ht="12.75">
      <c r="A211" s="126"/>
    </row>
    <row r="212" ht="12.75">
      <c r="A212" s="126"/>
    </row>
    <row r="213" ht="12.75">
      <c r="A213" s="126"/>
    </row>
    <row r="214" ht="12.75">
      <c r="A214" s="126"/>
    </row>
    <row r="215" ht="12.75">
      <c r="A215" s="126"/>
    </row>
    <row r="216" ht="12.75">
      <c r="A216" s="126"/>
    </row>
    <row r="217" ht="12.75">
      <c r="A217" s="126"/>
    </row>
    <row r="218" ht="12.75">
      <c r="A218" s="126"/>
    </row>
    <row r="219" ht="12.75">
      <c r="A219" s="126"/>
    </row>
    <row r="220" ht="12.75">
      <c r="A220" s="126"/>
    </row>
    <row r="221" ht="12.75">
      <c r="A221" s="126"/>
    </row>
    <row r="222" ht="12.75">
      <c r="A222" s="126"/>
    </row>
    <row r="223" ht="12.75">
      <c r="A223" s="126"/>
    </row>
    <row r="224" ht="12.75">
      <c r="A224" s="126"/>
    </row>
    <row r="225" ht="12.75">
      <c r="A225" s="126"/>
    </row>
    <row r="226" ht="12.75">
      <c r="A226" s="126"/>
    </row>
    <row r="227" ht="12.75">
      <c r="A227" s="126"/>
    </row>
    <row r="228" ht="12.75">
      <c r="A228" s="126"/>
    </row>
    <row r="229" ht="12.75">
      <c r="A229" s="126"/>
    </row>
    <row r="230" ht="12.75">
      <c r="A230" s="126"/>
    </row>
    <row r="231" ht="12.75">
      <c r="A231" s="126"/>
    </row>
    <row r="232" ht="12.75">
      <c r="A232" s="126"/>
    </row>
    <row r="233" ht="12.75">
      <c r="A233" s="126"/>
    </row>
    <row r="234" ht="12.75">
      <c r="A234" s="126"/>
    </row>
    <row r="235" ht="12.75">
      <c r="A235" s="126"/>
    </row>
    <row r="236" ht="12.75">
      <c r="A236" s="126"/>
    </row>
    <row r="237" ht="12.75">
      <c r="A237" s="126"/>
    </row>
    <row r="238" ht="12.75">
      <c r="A238" s="126"/>
    </row>
    <row r="239" ht="12.75">
      <c r="A239" s="126"/>
    </row>
    <row r="240" ht="12.75">
      <c r="A240" s="126"/>
    </row>
    <row r="241" ht="12.75">
      <c r="A241" s="126"/>
    </row>
  </sheetData>
  <sheetProtection sheet="1"/>
  <mergeCells count="10">
    <mergeCell ref="F75:G76"/>
    <mergeCell ref="A3:A5"/>
    <mergeCell ref="B3:B5"/>
    <mergeCell ref="C3:C5"/>
    <mergeCell ref="D3:F4"/>
    <mergeCell ref="G3:G4"/>
    <mergeCell ref="A75:A76"/>
    <mergeCell ref="B75:B76"/>
    <mergeCell ref="C75:C76"/>
    <mergeCell ref="D75:E76"/>
  </mergeCells>
  <printOptions horizontalCentered="1"/>
  <pageMargins left="0.45" right="0.31496062992125984" top="0.7480314960629921" bottom="0.7086614173228347" header="0.5118110236220472" footer="0.5118110236220472"/>
  <pageSetup orientation="portrait" paperSize="9" scale="70" r:id="rId1"/>
  <headerFooter alignWithMargins="0">
    <oddFooter>&amp;C&amp;"Verdana,Regular"&amp;7This is an English language translation of the original Slovak language document.</oddFooter>
  </headerFooter>
  <rowBreaks count="1" manualBreakCount="1"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S60"/>
  <sheetViews>
    <sheetView zoomScale="130" zoomScaleNormal="130" zoomScalePageLayoutView="0" workbookViewId="0" topLeftCell="A1">
      <selection activeCell="Y38" sqref="Y38"/>
    </sheetView>
  </sheetViews>
  <sheetFormatPr defaultColWidth="9.140625" defaultRowHeight="12.75"/>
  <cols>
    <col min="1" max="87" width="2.00390625" style="2" customWidth="1"/>
    <col min="88" max="16384" width="9.140625" style="2" customWidth="1"/>
  </cols>
  <sheetData>
    <row r="1" spans="1:43" ht="11.25">
      <c r="A1" s="219" t="s">
        <v>480</v>
      </c>
      <c r="B1" s="4"/>
      <c r="C1" s="4"/>
      <c r="D1" s="4"/>
      <c r="E1" s="4"/>
      <c r="F1" s="4"/>
      <c r="G1" s="4"/>
      <c r="H1" s="4"/>
      <c r="I1" s="4"/>
      <c r="J1" s="4"/>
      <c r="K1" s="248"/>
      <c r="L1" s="199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218" t="s">
        <v>729</v>
      </c>
    </row>
    <row r="2" ht="11.25">
      <c r="AQ2" s="218" t="s">
        <v>424</v>
      </c>
    </row>
    <row r="8" spans="1:43" ht="15">
      <c r="A8" s="292" t="s">
        <v>425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</row>
    <row r="9" spans="1:43" ht="10.5">
      <c r="A9" s="302" t="str">
        <f>'cover BS'!$A$9</f>
        <v>as at 31 December 2010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</row>
    <row r="10" spans="1:43" ht="10.5">
      <c r="A10" s="293" t="s">
        <v>730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</row>
    <row r="11" spans="1:43" ht="10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s="10" customFormat="1" ht="10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5:32" s="10" customFormat="1" ht="11.25">
      <c r="O13" s="20"/>
      <c r="R13" s="20"/>
      <c r="U13" s="20"/>
      <c r="AC13" s="20"/>
      <c r="AF13" s="20"/>
    </row>
    <row r="14" spans="9:35" s="10" customFormat="1" ht="11.25">
      <c r="I14" s="20"/>
      <c r="L14" s="20"/>
      <c r="O14" s="9"/>
      <c r="P14" s="9"/>
      <c r="Q14" s="9"/>
      <c r="R14" s="9"/>
      <c r="S14" s="9"/>
      <c r="T14" s="9"/>
      <c r="U14" s="9"/>
      <c r="V14" s="9"/>
      <c r="W14" s="9"/>
      <c r="X14" s="9"/>
      <c r="AA14" s="20"/>
      <c r="AC14" s="9"/>
      <c r="AD14" s="9"/>
      <c r="AE14" s="9"/>
      <c r="AF14" s="9"/>
      <c r="AG14" s="9"/>
      <c r="AH14" s="9"/>
      <c r="AI14" s="9"/>
    </row>
    <row r="15" spans="28:43" s="10" customFormat="1" ht="11.25">
      <c r="AB15" s="242" t="s">
        <v>29</v>
      </c>
      <c r="AC15" s="2"/>
      <c r="AD15" s="2"/>
      <c r="AE15" s="2"/>
      <c r="AF15" s="2"/>
      <c r="AG15" s="2"/>
      <c r="AH15" s="2"/>
      <c r="AI15" s="2"/>
      <c r="AJ15" s="2"/>
      <c r="AK15" s="242" t="s">
        <v>29</v>
      </c>
      <c r="AL15" s="242"/>
      <c r="AM15" s="20"/>
      <c r="AO15" s="20"/>
      <c r="AQ15" s="2"/>
    </row>
    <row r="16" spans="15:43" s="10" customFormat="1" ht="11.25">
      <c r="O16" s="20"/>
      <c r="R16" s="20"/>
      <c r="U16" s="20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9"/>
      <c r="AN16" s="9"/>
      <c r="AO16" s="9"/>
      <c r="AP16" s="9"/>
      <c r="AQ16" s="2"/>
    </row>
    <row r="17" spans="3:43" s="10" customFormat="1" ht="11.25">
      <c r="C17" s="20"/>
      <c r="I17" s="20"/>
      <c r="O17" s="9"/>
      <c r="P17" s="9"/>
      <c r="Q17" s="9"/>
      <c r="R17" s="9"/>
      <c r="S17" s="9"/>
      <c r="T17" s="9"/>
      <c r="U17" s="9"/>
      <c r="V17" s="9"/>
      <c r="W17" s="9"/>
      <c r="X17" s="9"/>
      <c r="AA17" s="20"/>
      <c r="AB17" s="238"/>
      <c r="AC17" s="239" t="s">
        <v>30</v>
      </c>
      <c r="AD17" s="2"/>
      <c r="AE17" s="2"/>
      <c r="AF17" s="2"/>
      <c r="AG17" s="2"/>
      <c r="AH17" s="2"/>
      <c r="AI17" s="2"/>
      <c r="AJ17" s="2"/>
      <c r="AK17" s="238"/>
      <c r="AL17" s="243" t="s">
        <v>32</v>
      </c>
      <c r="AQ17" s="2"/>
    </row>
    <row r="18" spans="27:43" s="10" customFormat="1" ht="11.25">
      <c r="AA18" s="20"/>
      <c r="AB18" s="6"/>
      <c r="AC18" s="239" t="s">
        <v>31</v>
      </c>
      <c r="AD18" s="2"/>
      <c r="AE18" s="2"/>
      <c r="AF18" s="2"/>
      <c r="AG18" s="2"/>
      <c r="AH18" s="2"/>
      <c r="AI18" s="2"/>
      <c r="AJ18" s="2"/>
      <c r="AK18" s="240"/>
      <c r="AL18" s="243" t="s">
        <v>33</v>
      </c>
      <c r="AM18" s="9"/>
      <c r="AN18" s="9"/>
      <c r="AO18" s="9"/>
      <c r="AP18" s="9"/>
      <c r="AQ18" s="2"/>
    </row>
    <row r="19" spans="27:28" ht="11.25">
      <c r="AA19" s="1"/>
      <c r="AB19" s="9"/>
    </row>
    <row r="20" spans="27:42" ht="11.25">
      <c r="AA20" s="1"/>
      <c r="AB20" s="10"/>
      <c r="AC20" s="9"/>
      <c r="AP20" s="241" t="s">
        <v>34</v>
      </c>
    </row>
    <row r="21" ht="11.25">
      <c r="Z21" s="1"/>
    </row>
    <row r="22" spans="27:38" ht="11.25">
      <c r="AA22" s="9"/>
      <c r="AB22" s="190"/>
      <c r="AC22" s="10"/>
      <c r="AD22" s="10"/>
      <c r="AE22" s="10"/>
      <c r="AF22" s="10"/>
      <c r="AG22" s="10"/>
      <c r="AH22" s="10"/>
      <c r="AI22" s="10"/>
      <c r="AJ22" s="10"/>
      <c r="AK22" s="9"/>
      <c r="AL22" s="190"/>
    </row>
    <row r="23" spans="1:40" ht="11.25">
      <c r="A23" s="19" t="s">
        <v>908</v>
      </c>
      <c r="B23" s="1"/>
      <c r="C23" s="1"/>
      <c r="D23" s="1"/>
      <c r="E23" s="1"/>
      <c r="F23" s="1"/>
      <c r="G23" s="1"/>
      <c r="H23" s="1"/>
      <c r="AD23" s="9"/>
      <c r="AE23" s="190"/>
      <c r="AF23" s="10"/>
      <c r="AK23" s="1" t="s">
        <v>745</v>
      </c>
      <c r="AN23" s="1" t="s">
        <v>744</v>
      </c>
    </row>
    <row r="24" spans="1:45" ht="11.25">
      <c r="A24" s="11">
        <f>'cover S'!A24</f>
        <v>2</v>
      </c>
      <c r="B24" s="11">
        <f>'cover S'!B24</f>
        <v>0</v>
      </c>
      <c r="C24" s="11">
        <f>'cover S'!C24</f>
        <v>2</v>
      </c>
      <c r="D24" s="11">
        <f>'cover S'!D24</f>
        <v>0</v>
      </c>
      <c r="E24" s="11">
        <f>'cover S'!E24</f>
        <v>4</v>
      </c>
      <c r="F24" s="11">
        <f>'cover S'!F24</f>
        <v>4</v>
      </c>
      <c r="G24" s="11">
        <f>'cover S'!G24</f>
        <v>8</v>
      </c>
      <c r="H24" s="11">
        <f>'cover S'!H24</f>
        <v>5</v>
      </c>
      <c r="I24" s="6">
        <f>'cover S'!I24</f>
        <v>6</v>
      </c>
      <c r="J24" s="6">
        <f>'cover S'!J24</f>
        <v>2</v>
      </c>
      <c r="K24" s="1"/>
      <c r="M24" s="10"/>
      <c r="N24" s="20"/>
      <c r="O24" s="10"/>
      <c r="P24" s="10"/>
      <c r="Q24" s="10"/>
      <c r="R24" s="10"/>
      <c r="S24" s="10"/>
      <c r="T24" s="10"/>
      <c r="U24" s="10"/>
      <c r="V24" s="10"/>
      <c r="W24" s="20"/>
      <c r="AI24" s="1" t="s">
        <v>35</v>
      </c>
      <c r="AK24" s="6">
        <f>'cover S'!AK24</f>
        <v>0</v>
      </c>
      <c r="AL24" s="6">
        <f>'cover S'!AL24</f>
        <v>1</v>
      </c>
      <c r="AM24" s="7"/>
      <c r="AN24" s="6">
        <f>'cover S'!AN24</f>
        <v>2</v>
      </c>
      <c r="AO24" s="6">
        <f>'cover S'!AO24</f>
        <v>0</v>
      </c>
      <c r="AP24" s="6">
        <f>'cover S'!AP24</f>
        <v>1</v>
      </c>
      <c r="AQ24" s="6">
        <f>'cover S'!AQ24</f>
        <v>0</v>
      </c>
      <c r="AR24" s="10"/>
      <c r="AS24" s="10"/>
    </row>
    <row r="25" spans="11:45" ht="11.25">
      <c r="K25" s="5"/>
      <c r="M25" s="20"/>
      <c r="N25" s="10"/>
      <c r="O25" s="10"/>
      <c r="P25" s="10"/>
      <c r="Q25" s="10"/>
      <c r="R25" s="10"/>
      <c r="T25" s="10"/>
      <c r="U25" s="10"/>
      <c r="V25" s="10"/>
      <c r="W25" s="10"/>
      <c r="AA25" s="9"/>
      <c r="AB25" s="1" t="s">
        <v>50</v>
      </c>
      <c r="AR25" s="10"/>
      <c r="AS25" s="10"/>
    </row>
    <row r="26" spans="1:45" ht="11.25">
      <c r="A26" s="29" t="s">
        <v>406</v>
      </c>
      <c r="B26" s="1"/>
      <c r="C26" s="1"/>
      <c r="D26" s="1"/>
      <c r="E26" s="1"/>
      <c r="F26" s="1"/>
      <c r="G26" s="1"/>
      <c r="H26" s="1"/>
      <c r="I26" s="1"/>
      <c r="J26" s="1"/>
      <c r="K26" s="5"/>
      <c r="M26" s="10"/>
      <c r="N26" s="9"/>
      <c r="O26" s="190"/>
      <c r="P26" s="10"/>
      <c r="Q26" s="10"/>
      <c r="R26" s="10"/>
      <c r="S26" s="10"/>
      <c r="T26" s="10"/>
      <c r="U26" s="10"/>
      <c r="V26" s="10"/>
      <c r="W26" s="9"/>
      <c r="AA26" s="10"/>
      <c r="AG26" s="1"/>
      <c r="AH26" s="1"/>
      <c r="AI26" s="1" t="s">
        <v>36</v>
      </c>
      <c r="AJ26" s="1"/>
      <c r="AK26" s="6">
        <f>'cover S'!AK26</f>
        <v>1</v>
      </c>
      <c r="AL26" s="6">
        <f>'cover S'!AL26</f>
        <v>2</v>
      </c>
      <c r="AM26" s="7"/>
      <c r="AN26" s="6">
        <f>'cover S'!AN26</f>
        <v>2</v>
      </c>
      <c r="AO26" s="6">
        <f>'cover S'!AO26</f>
        <v>0</v>
      </c>
      <c r="AP26" s="6">
        <f>'cover S'!AP26</f>
        <v>1</v>
      </c>
      <c r="AQ26" s="6">
        <f>'cover S'!AQ26</f>
        <v>0</v>
      </c>
      <c r="AR26" s="10"/>
      <c r="AS26" s="10"/>
    </row>
    <row r="27" spans="1:45" s="1" customFormat="1" ht="11.25">
      <c r="A27" s="11">
        <f>'cover S'!A27</f>
        <v>3</v>
      </c>
      <c r="B27" s="11">
        <f>'cover S'!B27</f>
        <v>1</v>
      </c>
      <c r="C27" s="11">
        <f>'cover S'!C27</f>
        <v>5</v>
      </c>
      <c r="D27" s="11">
        <f>'cover S'!D27</f>
        <v>6</v>
      </c>
      <c r="E27" s="11">
        <f>'cover S'!E27</f>
        <v>1</v>
      </c>
      <c r="F27" s="11">
        <f>'cover S'!F27</f>
        <v>8</v>
      </c>
      <c r="G27" s="11">
        <f>'cover S'!G27</f>
        <v>7</v>
      </c>
      <c r="H27" s="11">
        <f>'cover S'!H27</f>
        <v>0</v>
      </c>
      <c r="I27" s="5"/>
      <c r="J27" s="5"/>
      <c r="K27" s="5"/>
      <c r="M27" s="10"/>
      <c r="N27" s="9"/>
      <c r="O27" s="190"/>
      <c r="P27" s="10"/>
      <c r="Q27" s="10"/>
      <c r="R27" s="10"/>
      <c r="S27" s="10"/>
      <c r="T27" s="10"/>
      <c r="U27" s="10"/>
      <c r="V27" s="10"/>
      <c r="W27" s="191"/>
      <c r="AA27" s="10"/>
      <c r="AB27" s="2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20"/>
      <c r="AS27" s="20"/>
    </row>
    <row r="28" spans="13:45" s="5" customFormat="1" ht="11.25">
      <c r="M28" s="10"/>
      <c r="N28" s="9"/>
      <c r="O28" s="190"/>
      <c r="Q28" s="10"/>
      <c r="R28" s="10"/>
      <c r="S28" s="10"/>
      <c r="T28" s="10"/>
      <c r="U28" s="10"/>
      <c r="V28" s="10"/>
      <c r="W28" s="10"/>
      <c r="AA28" s="9"/>
      <c r="AB28" s="1" t="s">
        <v>746</v>
      </c>
      <c r="AF28" s="225"/>
      <c r="AH28" s="10"/>
      <c r="AI28" s="1" t="s">
        <v>35</v>
      </c>
      <c r="AJ28" s="2"/>
      <c r="AK28" s="6">
        <f>'cover S'!AK28</f>
        <v>0</v>
      </c>
      <c r="AL28" s="6">
        <f>'cover S'!AL28</f>
        <v>1</v>
      </c>
      <c r="AM28" s="7"/>
      <c r="AN28" s="6">
        <f>'cover S'!AN28</f>
        <v>2</v>
      </c>
      <c r="AO28" s="6">
        <f>'cover S'!AO28</f>
        <v>0</v>
      </c>
      <c r="AP28" s="6">
        <f>'cover S'!AP28</f>
        <v>0</v>
      </c>
      <c r="AQ28" s="6">
        <f>'cover S'!AQ28</f>
        <v>9</v>
      </c>
      <c r="AR28" s="8"/>
      <c r="AS28" s="8"/>
    </row>
    <row r="29" spans="1:45" s="5" customFormat="1" ht="11.25">
      <c r="A29" s="19" t="s">
        <v>731</v>
      </c>
      <c r="B29" s="1"/>
      <c r="C29" s="1"/>
      <c r="D29" s="1"/>
      <c r="E29" s="1"/>
      <c r="F29" s="1"/>
      <c r="G29" s="1"/>
      <c r="H29" s="1"/>
      <c r="M29" s="10"/>
      <c r="N29" s="9"/>
      <c r="O29" s="193"/>
      <c r="P29" s="10"/>
      <c r="Q29" s="10"/>
      <c r="R29" s="10"/>
      <c r="S29" s="10"/>
      <c r="T29" s="10"/>
      <c r="U29" s="10"/>
      <c r="V29" s="10"/>
      <c r="W29" s="10"/>
      <c r="AA29" s="2"/>
      <c r="AB29" s="226" t="s">
        <v>37</v>
      </c>
      <c r="AD29" s="193"/>
      <c r="AE29" s="10"/>
      <c r="AF29" s="10"/>
      <c r="AG29" s="10"/>
      <c r="AH29" s="10"/>
      <c r="AI29" s="2"/>
      <c r="AJ29" s="2"/>
      <c r="AK29" s="2"/>
      <c r="AL29" s="2"/>
      <c r="AM29" s="2"/>
      <c r="AN29" s="2"/>
      <c r="AO29" s="2"/>
      <c r="AP29" s="2"/>
      <c r="AQ29" s="2"/>
      <c r="AR29" s="8"/>
      <c r="AS29" s="8"/>
    </row>
    <row r="30" spans="1:45" s="5" customFormat="1" ht="11.25">
      <c r="A30" s="11" t="str">
        <f>'cover S'!A30</f>
        <v> </v>
      </c>
      <c r="B30" s="220" t="str">
        <f>'cover S'!B30</f>
        <v> </v>
      </c>
      <c r="C30" s="223" t="str">
        <f>'cover S'!C30</f>
        <v>.</v>
      </c>
      <c r="D30" s="221" t="str">
        <f>'cover S'!D30</f>
        <v> </v>
      </c>
      <c r="E30" s="220" t="str">
        <f>'cover S'!E30</f>
        <v> </v>
      </c>
      <c r="F30" s="223" t="str">
        <f>'cover S'!F30</f>
        <v>.</v>
      </c>
      <c r="G30" s="224" t="str">
        <f>'cover S'!G30</f>
        <v> </v>
      </c>
      <c r="H30" s="222" t="s">
        <v>412</v>
      </c>
      <c r="M30" s="20"/>
      <c r="N30" s="10"/>
      <c r="O30" s="10"/>
      <c r="P30" s="10"/>
      <c r="Q30" s="10"/>
      <c r="R30" s="10"/>
      <c r="S30" s="10"/>
      <c r="T30" s="10"/>
      <c r="U30" s="10"/>
      <c r="V30" s="10"/>
      <c r="W30" s="9"/>
      <c r="AA30" s="2"/>
      <c r="AB30" s="226" t="s">
        <v>38</v>
      </c>
      <c r="AD30" s="10"/>
      <c r="AE30" s="10"/>
      <c r="AF30" s="10"/>
      <c r="AG30" s="192"/>
      <c r="AH30" s="192"/>
      <c r="AI30" s="1" t="s">
        <v>36</v>
      </c>
      <c r="AJ30" s="1"/>
      <c r="AK30" s="6">
        <f>'cover S'!AK30</f>
        <v>1</v>
      </c>
      <c r="AL30" s="6">
        <f>'cover S'!AL30</f>
        <v>2</v>
      </c>
      <c r="AM30" s="7"/>
      <c r="AN30" s="6">
        <f>'cover S'!AN30</f>
        <v>2</v>
      </c>
      <c r="AO30" s="6">
        <f>'cover S'!AO30</f>
        <v>0</v>
      </c>
      <c r="AP30" s="6">
        <f>'cover S'!AP30</f>
        <v>0</v>
      </c>
      <c r="AQ30" s="6">
        <f>'cover S'!AQ30</f>
        <v>9</v>
      </c>
      <c r="AR30" s="8"/>
      <c r="AS30" s="8"/>
    </row>
    <row r="31" spans="1:45" s="5" customFormat="1" ht="11.25">
      <c r="A31" s="189"/>
      <c r="B31" s="189"/>
      <c r="C31" s="189"/>
      <c r="D31" s="189"/>
      <c r="E31" s="189"/>
      <c r="F31" s="189"/>
      <c r="G31" s="189"/>
      <c r="H31" s="189"/>
      <c r="AD31" s="192"/>
      <c r="AE31" s="192"/>
      <c r="AF31" s="192"/>
      <c r="AG31" s="192"/>
      <c r="AH31" s="192"/>
      <c r="AI31" s="20"/>
      <c r="AJ31" s="9"/>
      <c r="AK31" s="9"/>
      <c r="AL31" s="9"/>
      <c r="AM31" s="9"/>
      <c r="AN31" s="9"/>
      <c r="AO31" s="9"/>
      <c r="AP31" s="9"/>
      <c r="AQ31" s="9"/>
      <c r="AR31" s="8"/>
      <c r="AS31" s="8"/>
    </row>
    <row r="32" s="1" customFormat="1" ht="10.5">
      <c r="A32" s="29" t="s">
        <v>39</v>
      </c>
    </row>
    <row r="33" spans="1:43" s="5" customFormat="1" ht="10.5">
      <c r="A33" s="11" t="str">
        <f>'cover S'!A33</f>
        <v>D</v>
      </c>
      <c r="B33" s="11" t="str">
        <f>'cover S'!B33</f>
        <v>O</v>
      </c>
      <c r="C33" s="11" t="str">
        <f>'cover S'!C33</f>
        <v>L</v>
      </c>
      <c r="D33" s="11" t="str">
        <f>'cover S'!D33</f>
        <v>K</v>
      </c>
      <c r="E33" s="11" t="str">
        <f>'cover S'!E33</f>
        <v>A</v>
      </c>
      <c r="F33" s="11" t="str">
        <f>'cover S'!F33</f>
        <v>M</v>
      </c>
      <c r="G33" s="11" t="str">
        <f>'cover S'!G33</f>
        <v> </v>
      </c>
      <c r="H33" s="11" t="str">
        <f>'cover S'!H33</f>
        <v>Š</v>
      </c>
      <c r="I33" s="11" t="str">
        <f>'cover S'!I33</f>
        <v>u</v>
      </c>
      <c r="J33" s="11" t="str">
        <f>'cover S'!J33</f>
        <v>j</v>
      </c>
      <c r="K33" s="11" t="str">
        <f>'cover S'!K33</f>
        <v>a</v>
      </c>
      <c r="L33" s="11" t="str">
        <f>'cover S'!L33</f>
        <v> </v>
      </c>
      <c r="M33" s="11" t="str">
        <f>'cover S'!M33</f>
        <v>a</v>
      </c>
      <c r="N33" s="11" t="str">
        <f>'cover S'!N33</f>
        <v>.</v>
      </c>
      <c r="O33" s="11" t="str">
        <f>'cover S'!O33</f>
        <v>s</v>
      </c>
      <c r="P33" s="11" t="str">
        <f>'cover S'!P33</f>
        <v>.</v>
      </c>
      <c r="Q33" s="11" t="str">
        <f>'cover S'!Q33</f>
        <v> </v>
      </c>
      <c r="R33" s="11" t="str">
        <f>'cover S'!R33</f>
        <v> </v>
      </c>
      <c r="S33" s="11" t="str">
        <f>'cover S'!S33</f>
        <v> </v>
      </c>
      <c r="T33" s="11" t="str">
        <f>'cover S'!T33</f>
        <v> </v>
      </c>
      <c r="U33" s="11" t="str">
        <f>'cover S'!U33</f>
        <v> </v>
      </c>
      <c r="V33" s="11" t="str">
        <f>'cover S'!V33</f>
        <v> </v>
      </c>
      <c r="W33" s="11" t="str">
        <f>'cover S'!W33</f>
        <v> </v>
      </c>
      <c r="X33" s="11" t="str">
        <f>'cover S'!X33</f>
        <v> </v>
      </c>
      <c r="Y33" s="11" t="str">
        <f>'cover S'!Y33</f>
        <v> </v>
      </c>
      <c r="Z33" s="11" t="str">
        <f>'cover S'!Z33</f>
        <v> </v>
      </c>
      <c r="AA33" s="11" t="str">
        <f>'cover S'!AA33</f>
        <v> </v>
      </c>
      <c r="AB33" s="11" t="str">
        <f>'cover S'!AB33</f>
        <v> </v>
      </c>
      <c r="AC33" s="11" t="str">
        <f>'cover S'!AC33</f>
        <v> </v>
      </c>
      <c r="AD33" s="11" t="str">
        <f>'cover S'!AD33</f>
        <v> </v>
      </c>
      <c r="AE33" s="11" t="str">
        <f>'cover S'!AE33</f>
        <v> </v>
      </c>
      <c r="AF33" s="11" t="str">
        <f>'cover S'!AF33</f>
        <v> </v>
      </c>
      <c r="AG33" s="11" t="str">
        <f>'cover S'!AG33</f>
        <v> </v>
      </c>
      <c r="AH33" s="11" t="str">
        <f>'cover S'!AH33</f>
        <v> </v>
      </c>
      <c r="AI33" s="11" t="str">
        <f>'cover S'!AI33</f>
        <v> </v>
      </c>
      <c r="AJ33" s="11" t="str">
        <f>'cover S'!AJ33</f>
        <v> </v>
      </c>
      <c r="AK33" s="11" t="str">
        <f>'cover S'!AK33</f>
        <v> </v>
      </c>
      <c r="AL33" s="11" t="str">
        <f>'cover S'!AL33</f>
        <v> </v>
      </c>
      <c r="AM33" s="11" t="str">
        <f>'cover S'!AM33</f>
        <v> </v>
      </c>
      <c r="AN33" s="11" t="str">
        <f>'cover S'!AN33</f>
        <v> </v>
      </c>
      <c r="AO33" s="11" t="str">
        <f>'cover S'!AO33</f>
        <v> </v>
      </c>
      <c r="AP33" s="11" t="str">
        <f>'cover S'!AP33</f>
        <v> </v>
      </c>
      <c r="AQ33" s="11" t="str">
        <f>'cover S'!AQ33</f>
        <v> </v>
      </c>
    </row>
    <row r="34" spans="1:43" s="5" customFormat="1" ht="10.5">
      <c r="A34" s="11" t="str">
        <f>'cover S'!A34</f>
        <v> </v>
      </c>
      <c r="B34" s="11" t="str">
        <f>'cover S'!B34</f>
        <v> </v>
      </c>
      <c r="C34" s="11" t="str">
        <f>'cover S'!C34</f>
        <v> </v>
      </c>
      <c r="D34" s="11" t="str">
        <f>'cover S'!D34</f>
        <v> </v>
      </c>
      <c r="E34" s="11" t="str">
        <f>'cover S'!E34</f>
        <v> </v>
      </c>
      <c r="F34" s="11" t="str">
        <f>'cover S'!F34</f>
        <v> </v>
      </c>
      <c r="G34" s="11" t="str">
        <f>'cover S'!G34</f>
        <v> </v>
      </c>
      <c r="H34" s="11" t="str">
        <f>'cover S'!H34</f>
        <v> </v>
      </c>
      <c r="I34" s="11" t="str">
        <f>'cover S'!I34</f>
        <v> </v>
      </c>
      <c r="J34" s="11" t="str">
        <f>'cover S'!J34</f>
        <v> </v>
      </c>
      <c r="K34" s="11" t="str">
        <f>'cover S'!K34</f>
        <v> </v>
      </c>
      <c r="L34" s="11" t="str">
        <f>'cover S'!L34</f>
        <v> </v>
      </c>
      <c r="M34" s="11" t="str">
        <f>'cover S'!M34</f>
        <v> </v>
      </c>
      <c r="N34" s="11" t="str">
        <f>'cover S'!N34</f>
        <v> </v>
      </c>
      <c r="O34" s="11" t="str">
        <f>'cover S'!O34</f>
        <v> </v>
      </c>
      <c r="P34" s="11" t="str">
        <f>'cover S'!P34</f>
        <v> </v>
      </c>
      <c r="Q34" s="11" t="str">
        <f>'cover S'!Q34</f>
        <v> </v>
      </c>
      <c r="R34" s="11" t="str">
        <f>'cover S'!R34</f>
        <v> </v>
      </c>
      <c r="S34" s="11" t="str">
        <f>'cover S'!S34</f>
        <v> </v>
      </c>
      <c r="T34" s="11" t="str">
        <f>'cover S'!T34</f>
        <v> </v>
      </c>
      <c r="U34" s="11" t="str">
        <f>'cover S'!U34</f>
        <v> </v>
      </c>
      <c r="V34" s="11" t="str">
        <f>'cover S'!V34</f>
        <v> </v>
      </c>
      <c r="W34" s="11" t="str">
        <f>'cover S'!W34</f>
        <v> </v>
      </c>
      <c r="X34" s="11" t="str">
        <f>'cover S'!X34</f>
        <v> </v>
      </c>
      <c r="Y34" s="11" t="str">
        <f>'cover S'!Y34</f>
        <v> </v>
      </c>
      <c r="Z34" s="11" t="str">
        <f>'cover S'!Z34</f>
        <v> </v>
      </c>
      <c r="AA34" s="11" t="str">
        <f>'cover S'!AA34</f>
        <v> </v>
      </c>
      <c r="AB34" s="11" t="str">
        <f>'cover S'!AB34</f>
        <v> </v>
      </c>
      <c r="AC34" s="11" t="str">
        <f>'cover S'!AC34</f>
        <v> </v>
      </c>
      <c r="AD34" s="11" t="str">
        <f>'cover S'!AD34</f>
        <v> </v>
      </c>
      <c r="AE34" s="11" t="str">
        <f>'cover S'!AE34</f>
        <v> </v>
      </c>
      <c r="AF34" s="11" t="str">
        <f>'cover S'!AF34</f>
        <v> </v>
      </c>
      <c r="AG34" s="11" t="str">
        <f>'cover S'!AG34</f>
        <v> </v>
      </c>
      <c r="AH34" s="11" t="str">
        <f>'cover S'!AH34</f>
        <v> </v>
      </c>
      <c r="AI34" s="11" t="str">
        <f>'cover S'!AI34</f>
        <v> </v>
      </c>
      <c r="AJ34" s="11" t="str">
        <f>'cover S'!AJ34</f>
        <v> </v>
      </c>
      <c r="AK34" s="11" t="str">
        <f>'cover S'!AK34</f>
        <v> </v>
      </c>
      <c r="AL34" s="11" t="str">
        <f>'cover S'!AL34</f>
        <v> </v>
      </c>
      <c r="AM34" s="11" t="str">
        <f>'cover S'!AM34</f>
        <v> </v>
      </c>
      <c r="AN34" s="11" t="str">
        <f>'cover S'!AN34</f>
        <v> </v>
      </c>
      <c r="AO34" s="11" t="str">
        <f>'cover S'!AO34</f>
        <v> </v>
      </c>
      <c r="AP34" s="11" t="str">
        <f>'cover S'!AP34</f>
        <v> </v>
      </c>
      <c r="AQ34" s="11" t="str">
        <f>'cover S'!AQ34</f>
        <v> </v>
      </c>
    </row>
    <row r="35" spans="1:43" s="5" customFormat="1" ht="10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="1" customFormat="1" ht="10.5">
      <c r="A36" s="19" t="s">
        <v>40</v>
      </c>
    </row>
    <row r="38" spans="1:36" s="1" customFormat="1" ht="10.5">
      <c r="A38" s="1" t="s">
        <v>747</v>
      </c>
      <c r="AJ38" s="1" t="s">
        <v>749</v>
      </c>
    </row>
    <row r="39" spans="1:43" s="5" customFormat="1" ht="10.5">
      <c r="A39" s="11" t="str">
        <f>'cover S'!A39</f>
        <v>Š</v>
      </c>
      <c r="B39" s="11" t="str">
        <f>'cover S'!B39</f>
        <v>u</v>
      </c>
      <c r="C39" s="11" t="str">
        <f>'cover S'!C39</f>
        <v>j</v>
      </c>
      <c r="D39" s="11" t="str">
        <f>'cover S'!D39</f>
        <v>a</v>
      </c>
      <c r="E39" s="11" t="str">
        <f>'cover S'!E39</f>
        <v> </v>
      </c>
      <c r="F39" s="11" t="str">
        <f>'cover S'!F39</f>
        <v> </v>
      </c>
      <c r="G39" s="11" t="str">
        <f>'cover S'!G39</f>
        <v> </v>
      </c>
      <c r="H39" s="11" t="str">
        <f>'cover S'!H39</f>
        <v> </v>
      </c>
      <c r="I39" s="11" t="str">
        <f>'cover S'!I39</f>
        <v> </v>
      </c>
      <c r="J39" s="11" t="str">
        <f>'cover S'!J39</f>
        <v> </v>
      </c>
      <c r="K39" s="11" t="str">
        <f>'cover S'!K39</f>
        <v> </v>
      </c>
      <c r="L39" s="11" t="str">
        <f>'cover S'!L39</f>
        <v> </v>
      </c>
      <c r="M39" s="11" t="str">
        <f>'cover S'!M39</f>
        <v> </v>
      </c>
      <c r="N39" s="11" t="str">
        <f>'cover S'!N39</f>
        <v> </v>
      </c>
      <c r="O39" s="11" t="str">
        <f>'cover S'!O39</f>
        <v> </v>
      </c>
      <c r="P39" s="11" t="str">
        <f>'cover S'!P39</f>
        <v> </v>
      </c>
      <c r="Q39" s="11" t="str">
        <f>'cover S'!Q39</f>
        <v> </v>
      </c>
      <c r="R39" s="11" t="str">
        <f>'cover S'!R39</f>
        <v> </v>
      </c>
      <c r="S39" s="11" t="str">
        <f>'cover S'!S39</f>
        <v> </v>
      </c>
      <c r="T39" s="11" t="str">
        <f>'cover S'!T39</f>
        <v> </v>
      </c>
      <c r="U39" s="11" t="str">
        <f>'cover S'!U39</f>
        <v> </v>
      </c>
      <c r="V39" s="11" t="str">
        <f>'cover S'!V39</f>
        <v> </v>
      </c>
      <c r="W39" s="11" t="str">
        <f>'cover S'!W39</f>
        <v> </v>
      </c>
      <c r="X39" s="11" t="str">
        <f>'cover S'!X39</f>
        <v> </v>
      </c>
      <c r="Y39" s="11" t="str">
        <f>'cover S'!Y39</f>
        <v> </v>
      </c>
      <c r="Z39" s="11" t="str">
        <f>'cover S'!Z39</f>
        <v> </v>
      </c>
      <c r="AA39" s="11" t="str">
        <f>'cover S'!AA39</f>
        <v> </v>
      </c>
      <c r="AB39" s="11" t="str">
        <f>'cover S'!AB39</f>
        <v> </v>
      </c>
      <c r="AC39" s="11" t="str">
        <f>'cover S'!AC39</f>
        <v> </v>
      </c>
      <c r="AD39" s="11" t="str">
        <f>'cover S'!AD39</f>
        <v> </v>
      </c>
      <c r="AE39" s="11" t="str">
        <f>'cover S'!AE39</f>
        <v> </v>
      </c>
      <c r="AF39" s="11" t="str">
        <f>'cover S'!AF39</f>
        <v> </v>
      </c>
      <c r="AG39" s="11" t="str">
        <f>'cover S'!AG39</f>
        <v> </v>
      </c>
      <c r="AH39" s="220" t="str">
        <f>'cover S'!AH39</f>
        <v> </v>
      </c>
      <c r="AI39" s="223"/>
      <c r="AJ39" s="221" t="str">
        <f>'cover S'!AJ39</f>
        <v> </v>
      </c>
      <c r="AK39" s="11" t="str">
        <f>'cover S'!AK39</f>
        <v> </v>
      </c>
      <c r="AL39" s="11" t="str">
        <f>'cover S'!AL39</f>
        <v> </v>
      </c>
      <c r="AM39" s="11" t="str">
        <f>'cover S'!AM39</f>
        <v> </v>
      </c>
      <c r="AN39" s="11" t="str">
        <f>'cover S'!AN39</f>
        <v> </v>
      </c>
      <c r="AO39" s="11" t="str">
        <f>'cover S'!AO39</f>
        <v> </v>
      </c>
      <c r="AP39" s="11" t="str">
        <f>'cover S'!AP39</f>
        <v> </v>
      </c>
      <c r="AQ39" s="11" t="str">
        <f>'cover S'!AQ39</f>
        <v> </v>
      </c>
    </row>
    <row r="41" spans="1:8" s="1" customFormat="1" ht="10.5">
      <c r="A41" s="1" t="s">
        <v>41</v>
      </c>
      <c r="H41" s="1" t="s">
        <v>750</v>
      </c>
    </row>
    <row r="42" spans="1:43" s="5" customFormat="1" ht="10.5">
      <c r="A42" s="11">
        <f>'cover S'!A42</f>
        <v>0</v>
      </c>
      <c r="B42" s="11">
        <f>'cover S'!B42</f>
        <v>1</v>
      </c>
      <c r="C42" s="11">
        <f>'cover S'!C42</f>
        <v>5</v>
      </c>
      <c r="D42" s="11">
        <f>'cover S'!D42</f>
        <v>0</v>
      </c>
      <c r="E42" s="11">
        <f>'cover S'!E42</f>
        <v>1</v>
      </c>
      <c r="H42" s="11" t="str">
        <f>'cover S'!H42</f>
        <v>R</v>
      </c>
      <c r="I42" s="11" t="str">
        <f>'cover S'!I42</f>
        <v>a</v>
      </c>
      <c r="J42" s="11" t="str">
        <f>'cover S'!J42</f>
        <v>j</v>
      </c>
      <c r="K42" s="11" t="str">
        <f>'cover S'!K42</f>
        <v>e</v>
      </c>
      <c r="L42" s="11" t="str">
        <f>'cover S'!L42</f>
        <v>c</v>
      </c>
      <c r="M42" s="11" t="str">
        <f>'cover S'!M42</f>
        <v> </v>
      </c>
      <c r="N42" s="11" t="str">
        <f>'cover S'!N42</f>
        <v> </v>
      </c>
      <c r="O42" s="11" t="str">
        <f>'cover S'!O42</f>
        <v> </v>
      </c>
      <c r="P42" s="11" t="str">
        <f>'cover S'!P42</f>
        <v> </v>
      </c>
      <c r="Q42" s="11" t="str">
        <f>'cover S'!Q42</f>
        <v> </v>
      </c>
      <c r="R42" s="11" t="str">
        <f>'cover S'!R42</f>
        <v> </v>
      </c>
      <c r="S42" s="11" t="str">
        <f>'cover S'!S42</f>
        <v> </v>
      </c>
      <c r="T42" s="11" t="str">
        <f>'cover S'!T42</f>
        <v> </v>
      </c>
      <c r="U42" s="11" t="str">
        <f>'cover S'!U42</f>
        <v> </v>
      </c>
      <c r="V42" s="11" t="str">
        <f>'cover S'!V42</f>
        <v> </v>
      </c>
      <c r="W42" s="11" t="str">
        <f>'cover S'!W42</f>
        <v> </v>
      </c>
      <c r="X42" s="11" t="str">
        <f>'cover S'!X42</f>
        <v> </v>
      </c>
      <c r="Y42" s="11" t="str">
        <f>'cover S'!Y42</f>
        <v> </v>
      </c>
      <c r="Z42" s="11" t="str">
        <f>'cover S'!Z42</f>
        <v> </v>
      </c>
      <c r="AA42" s="11" t="str">
        <f>'cover S'!AA42</f>
        <v> </v>
      </c>
      <c r="AB42" s="11" t="str">
        <f>'cover S'!AB42</f>
        <v> </v>
      </c>
      <c r="AC42" s="11" t="str">
        <f>'cover S'!AC42</f>
        <v> </v>
      </c>
      <c r="AD42" s="11" t="str">
        <f>'cover S'!AD42</f>
        <v> </v>
      </c>
      <c r="AE42" s="11" t="str">
        <f>'cover S'!AE42</f>
        <v> </v>
      </c>
      <c r="AF42" s="11" t="str">
        <f>'cover S'!AF42</f>
        <v> </v>
      </c>
      <c r="AG42" s="11" t="str">
        <f>'cover S'!AG42</f>
        <v> </v>
      </c>
      <c r="AH42" s="11" t="str">
        <f>'cover S'!AH42</f>
        <v> </v>
      </c>
      <c r="AI42" s="11" t="str">
        <f>'cover S'!AI42</f>
        <v> </v>
      </c>
      <c r="AJ42" s="11" t="str">
        <f>'cover S'!AJ42</f>
        <v> </v>
      </c>
      <c r="AK42" s="11" t="str">
        <f>'cover S'!AK42</f>
        <v> </v>
      </c>
      <c r="AL42" s="11" t="str">
        <f>'cover S'!AL42</f>
        <v> </v>
      </c>
      <c r="AM42" s="11" t="str">
        <f>'cover S'!AM42</f>
        <v> </v>
      </c>
      <c r="AN42" s="11" t="str">
        <f>'cover S'!AN42</f>
        <v> </v>
      </c>
      <c r="AO42" s="11" t="str">
        <f>'cover S'!AO42</f>
        <v> </v>
      </c>
      <c r="AP42" s="11" t="str">
        <f>'cover S'!AP42</f>
        <v> </v>
      </c>
      <c r="AQ42" s="11" t="str">
        <f>'cover S'!AQ42</f>
        <v> </v>
      </c>
    </row>
    <row r="44" spans="1:43" s="1" customFormat="1" ht="10.5">
      <c r="A44" s="1" t="s">
        <v>751</v>
      </c>
      <c r="O44" s="1" t="s">
        <v>752</v>
      </c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43" s="5" customFormat="1" ht="10.5">
      <c r="A45" s="11">
        <f>'cover S'!A45</f>
        <v>0</v>
      </c>
      <c r="B45" s="11">
        <f>'cover S'!B45</f>
        <v>4</v>
      </c>
      <c r="C45" s="11">
        <f>'cover S'!C45</f>
        <v>1</v>
      </c>
      <c r="D45" s="220" t="str">
        <f>'cover S'!D45</f>
        <v> </v>
      </c>
      <c r="E45" s="223" t="s">
        <v>743</v>
      </c>
      <c r="F45" s="221">
        <f>'cover S'!F45</f>
        <v>5</v>
      </c>
      <c r="G45" s="11">
        <f>'cover S'!G45</f>
        <v>4</v>
      </c>
      <c r="H45" s="11">
        <f>'cover S'!H45</f>
        <v>2</v>
      </c>
      <c r="I45" s="11">
        <f>'cover S'!I45</f>
        <v>3</v>
      </c>
      <c r="J45" s="227">
        <f>'cover S'!J45</f>
        <v>5</v>
      </c>
      <c r="K45" s="11">
        <f>'cover S'!K45</f>
        <v>9</v>
      </c>
      <c r="L45" s="11">
        <f>'cover S'!L45</f>
        <v>4</v>
      </c>
      <c r="M45" s="11" t="str">
        <f>'cover S'!M45</f>
        <v> </v>
      </c>
      <c r="N45" s="189"/>
      <c r="O45" s="11">
        <f>'cover S'!O45</f>
        <v>0</v>
      </c>
      <c r="P45" s="11">
        <f>'cover S'!P45</f>
        <v>4</v>
      </c>
      <c r="Q45" s="11">
        <f>'cover S'!Q45</f>
        <v>1</v>
      </c>
      <c r="R45" s="220" t="str">
        <f>'cover S'!R45</f>
        <v> </v>
      </c>
      <c r="S45" s="223" t="s">
        <v>743</v>
      </c>
      <c r="T45" s="11">
        <f>'cover S'!T45</f>
        <v>5</v>
      </c>
      <c r="U45" s="11">
        <f>'cover S'!U45</f>
        <v>4</v>
      </c>
      <c r="V45" s="11">
        <f>'cover S'!V45</f>
        <v>2</v>
      </c>
      <c r="W45" s="11">
        <f>'cover S'!W45</f>
        <v>2</v>
      </c>
      <c r="X45" s="227">
        <f>'cover S'!X45</f>
        <v>3</v>
      </c>
      <c r="Y45" s="11">
        <f>'cover S'!Y45</f>
        <v>1</v>
      </c>
      <c r="Z45" s="11">
        <f>'cover S'!Z45</f>
        <v>0</v>
      </c>
      <c r="AA45" s="11" t="str">
        <f>'cover S'!AA45</f>
        <v> </v>
      </c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</row>
    <row r="47" s="1" customFormat="1" ht="10.5">
      <c r="A47" s="1" t="s">
        <v>42</v>
      </c>
    </row>
    <row r="48" spans="1:43" ht="10.5">
      <c r="A48" s="6" t="str">
        <f>'cover S'!A48</f>
        <v> </v>
      </c>
      <c r="B48" s="6" t="str">
        <f>'cover S'!B48</f>
        <v> </v>
      </c>
      <c r="C48" s="6" t="str">
        <f>'cover S'!C48</f>
        <v> </v>
      </c>
      <c r="D48" s="6" t="str">
        <f>'cover S'!D48</f>
        <v> </v>
      </c>
      <c r="E48" s="6" t="str">
        <f>'cover S'!E48</f>
        <v> </v>
      </c>
      <c r="F48" s="6" t="str">
        <f>'cover S'!F48</f>
        <v> </v>
      </c>
      <c r="G48" s="6" t="str">
        <f>'cover S'!G48</f>
        <v> </v>
      </c>
      <c r="H48" s="6" t="str">
        <f>'cover S'!H48</f>
        <v> </v>
      </c>
      <c r="I48" s="6" t="str">
        <f>'cover S'!I48</f>
        <v> </v>
      </c>
      <c r="J48" s="6" t="str">
        <f>'cover S'!J48</f>
        <v> </v>
      </c>
      <c r="K48" s="6" t="str">
        <f>'cover S'!K48</f>
        <v> </v>
      </c>
      <c r="L48" s="6" t="str">
        <f>'cover S'!L48</f>
        <v> </v>
      </c>
      <c r="M48" s="6" t="str">
        <f>'cover S'!M48</f>
        <v> </v>
      </c>
      <c r="N48" s="6" t="str">
        <f>'cover S'!N48</f>
        <v> </v>
      </c>
      <c r="O48" s="6" t="str">
        <f>'cover S'!O48</f>
        <v> </v>
      </c>
      <c r="P48" s="6" t="str">
        <f>'cover S'!P48</f>
        <v> </v>
      </c>
      <c r="Q48" s="6" t="str">
        <f>'cover S'!Q48</f>
        <v> </v>
      </c>
      <c r="R48" s="6" t="str">
        <f>'cover S'!R48</f>
        <v> </v>
      </c>
      <c r="S48" s="6" t="str">
        <f>'cover S'!S48</f>
        <v> </v>
      </c>
      <c r="T48" s="6" t="str">
        <f>'cover S'!T48</f>
        <v> </v>
      </c>
      <c r="U48" s="6" t="str">
        <f>'cover S'!U48</f>
        <v> </v>
      </c>
      <c r="V48" s="6" t="str">
        <f>'cover S'!V48</f>
        <v> </v>
      </c>
      <c r="W48" s="6" t="str">
        <f>'cover S'!W48</f>
        <v> </v>
      </c>
      <c r="X48" s="6" t="str">
        <f>'cover S'!X48</f>
        <v> </v>
      </c>
      <c r="Y48" s="6" t="str">
        <f>'cover S'!Y48</f>
        <v> </v>
      </c>
      <c r="Z48" s="6" t="str">
        <f>'cover S'!Z48</f>
        <v> </v>
      </c>
      <c r="AA48" s="6" t="str">
        <f>'cover S'!AA48</f>
        <v> </v>
      </c>
      <c r="AB48" s="6" t="str">
        <f>'cover S'!AB48</f>
        <v> </v>
      </c>
      <c r="AC48" s="6" t="str">
        <f>'cover S'!AC48</f>
        <v> </v>
      </c>
      <c r="AD48" s="6" t="str">
        <f>'cover S'!AD48</f>
        <v> </v>
      </c>
      <c r="AE48" s="6" t="str">
        <f>'cover S'!AE48</f>
        <v> </v>
      </c>
      <c r="AF48" s="6" t="str">
        <f>'cover S'!AF48</f>
        <v> </v>
      </c>
      <c r="AG48" s="6" t="str">
        <f>'cover S'!AG48</f>
        <v> </v>
      </c>
      <c r="AH48" s="6" t="str">
        <f>'cover S'!AH48</f>
        <v> </v>
      </c>
      <c r="AI48" s="6" t="str">
        <f>'cover S'!AI48</f>
        <v> </v>
      </c>
      <c r="AJ48" s="6" t="str">
        <f>'cover S'!AJ48</f>
        <v> </v>
      </c>
      <c r="AK48" s="6" t="str">
        <f>'cover S'!AK48</f>
        <v> </v>
      </c>
      <c r="AL48" s="6" t="str">
        <f>'cover S'!AL48</f>
        <v> </v>
      </c>
      <c r="AM48" s="6" t="str">
        <f>'cover S'!AM48</f>
        <v> </v>
      </c>
      <c r="AN48" s="6" t="str">
        <f>'cover S'!AN48</f>
        <v> </v>
      </c>
      <c r="AO48" s="6" t="str">
        <f>'cover S'!AO48</f>
        <v> </v>
      </c>
      <c r="AP48" s="6" t="str">
        <f>'cover S'!AP48</f>
        <v> </v>
      </c>
      <c r="AQ48" s="6" t="str">
        <f>'cover S'!AQ48</f>
        <v> </v>
      </c>
    </row>
    <row r="51" spans="1:43" ht="11.25" customHeight="1">
      <c r="A51" s="30" t="s">
        <v>407</v>
      </c>
      <c r="B51" s="23"/>
      <c r="C51" s="23"/>
      <c r="D51" s="23"/>
      <c r="E51" s="23"/>
      <c r="F51" s="23"/>
      <c r="G51" s="23"/>
      <c r="H51" s="23"/>
      <c r="I51" s="31"/>
      <c r="J51" s="294" t="s">
        <v>43</v>
      </c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6"/>
      <c r="V51" s="294" t="s">
        <v>44</v>
      </c>
      <c r="W51" s="295"/>
      <c r="X51" s="295"/>
      <c r="Y51" s="295"/>
      <c r="Z51" s="295"/>
      <c r="AA51" s="295"/>
      <c r="AB51" s="295"/>
      <c r="AC51" s="295"/>
      <c r="AD51" s="295"/>
      <c r="AE51" s="295"/>
      <c r="AF51" s="296"/>
      <c r="AG51" s="294" t="s">
        <v>45</v>
      </c>
      <c r="AH51" s="295"/>
      <c r="AI51" s="295"/>
      <c r="AJ51" s="295"/>
      <c r="AK51" s="295"/>
      <c r="AL51" s="295"/>
      <c r="AM51" s="295"/>
      <c r="AN51" s="295"/>
      <c r="AO51" s="295"/>
      <c r="AP51" s="295"/>
      <c r="AQ51" s="296"/>
    </row>
    <row r="52" spans="1:43" ht="10.5">
      <c r="A52" s="24"/>
      <c r="B52" s="22"/>
      <c r="C52" s="22"/>
      <c r="D52" s="22"/>
      <c r="E52" s="22"/>
      <c r="F52" s="22"/>
      <c r="G52" s="22"/>
      <c r="H52" s="22"/>
      <c r="I52" s="32"/>
      <c r="J52" s="297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9"/>
      <c r="V52" s="297"/>
      <c r="W52" s="298"/>
      <c r="X52" s="298"/>
      <c r="Y52" s="298"/>
      <c r="Z52" s="298"/>
      <c r="AA52" s="298"/>
      <c r="AB52" s="298"/>
      <c r="AC52" s="298"/>
      <c r="AD52" s="298"/>
      <c r="AE52" s="298"/>
      <c r="AF52" s="299"/>
      <c r="AG52" s="297"/>
      <c r="AH52" s="298"/>
      <c r="AI52" s="298"/>
      <c r="AJ52" s="298"/>
      <c r="AK52" s="298"/>
      <c r="AL52" s="298"/>
      <c r="AM52" s="298"/>
      <c r="AN52" s="298"/>
      <c r="AO52" s="298"/>
      <c r="AP52" s="298"/>
      <c r="AQ52" s="299"/>
    </row>
    <row r="53" spans="1:43" s="12" customFormat="1" ht="10.5">
      <c r="A53" s="178" t="s">
        <v>412</v>
      </c>
      <c r="B53" s="179"/>
      <c r="C53" s="179"/>
      <c r="D53" s="179"/>
      <c r="E53" s="179"/>
      <c r="F53" s="179"/>
      <c r="G53" s="179"/>
      <c r="H53" s="179"/>
      <c r="I53" s="180"/>
      <c r="J53" s="297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9"/>
      <c r="V53" s="297"/>
      <c r="W53" s="298"/>
      <c r="X53" s="298"/>
      <c r="Y53" s="298"/>
      <c r="Z53" s="298"/>
      <c r="AA53" s="298"/>
      <c r="AB53" s="298"/>
      <c r="AC53" s="298"/>
      <c r="AD53" s="298"/>
      <c r="AE53" s="298"/>
      <c r="AF53" s="299"/>
      <c r="AG53" s="297"/>
      <c r="AH53" s="298"/>
      <c r="AI53" s="298"/>
      <c r="AJ53" s="298"/>
      <c r="AK53" s="298"/>
      <c r="AL53" s="298"/>
      <c r="AM53" s="298"/>
      <c r="AN53" s="298"/>
      <c r="AO53" s="298"/>
      <c r="AP53" s="298"/>
      <c r="AQ53" s="299"/>
    </row>
    <row r="54" spans="1:43" s="12" customFormat="1" ht="10.5">
      <c r="A54" s="266" t="str">
        <f>'cover S'!$A$54</f>
        <v> </v>
      </c>
      <c r="B54" s="267"/>
      <c r="C54" s="267"/>
      <c r="D54" s="267"/>
      <c r="E54" s="267"/>
      <c r="F54" s="267"/>
      <c r="G54" s="267"/>
      <c r="H54" s="267"/>
      <c r="I54" s="268"/>
      <c r="J54" s="297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9"/>
      <c r="V54" s="297"/>
      <c r="W54" s="298"/>
      <c r="X54" s="298"/>
      <c r="Y54" s="298"/>
      <c r="Z54" s="298"/>
      <c r="AA54" s="298"/>
      <c r="AB54" s="298"/>
      <c r="AC54" s="298"/>
      <c r="AD54" s="298"/>
      <c r="AE54" s="298"/>
      <c r="AF54" s="299"/>
      <c r="AG54" s="297"/>
      <c r="AH54" s="298"/>
      <c r="AI54" s="298"/>
      <c r="AJ54" s="298"/>
      <c r="AK54" s="298"/>
      <c r="AL54" s="298"/>
      <c r="AM54" s="298"/>
      <c r="AN54" s="298"/>
      <c r="AO54" s="298"/>
      <c r="AP54" s="298"/>
      <c r="AQ54" s="299"/>
    </row>
    <row r="55" spans="1:43" s="12" customFormat="1" ht="10.5">
      <c r="A55" s="235"/>
      <c r="B55" s="25"/>
      <c r="C55" s="25"/>
      <c r="D55" s="25"/>
      <c r="E55" s="25"/>
      <c r="F55" s="25"/>
      <c r="G55" s="25"/>
      <c r="H55" s="25"/>
      <c r="I55" s="2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7"/>
      <c r="V55" s="13"/>
      <c r="W55" s="14"/>
      <c r="X55" s="14"/>
      <c r="Y55" s="14"/>
      <c r="Z55" s="14"/>
      <c r="AA55" s="14"/>
      <c r="AB55" s="14"/>
      <c r="AC55" s="14"/>
      <c r="AD55" s="14"/>
      <c r="AE55" s="14"/>
      <c r="AF55" s="15"/>
      <c r="AG55" s="13"/>
      <c r="AH55" s="14"/>
      <c r="AI55" s="14"/>
      <c r="AJ55" s="14"/>
      <c r="AK55" s="14"/>
      <c r="AL55" s="14"/>
      <c r="AM55" s="14"/>
      <c r="AN55" s="14"/>
      <c r="AO55" s="14"/>
      <c r="AP55" s="14"/>
      <c r="AQ55" s="15"/>
    </row>
    <row r="56" spans="1:43" s="12" customFormat="1" ht="11.25">
      <c r="A56" s="247" t="s">
        <v>867</v>
      </c>
      <c r="B56" s="245"/>
      <c r="C56" s="245"/>
      <c r="D56" s="245"/>
      <c r="E56" s="245"/>
      <c r="F56" s="245"/>
      <c r="G56" s="245"/>
      <c r="H56" s="245"/>
      <c r="I56" s="246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5"/>
      <c r="V56" s="13"/>
      <c r="W56" s="14"/>
      <c r="X56" s="14"/>
      <c r="Y56" s="14"/>
      <c r="Z56" s="14"/>
      <c r="AA56" s="14"/>
      <c r="AB56" s="14"/>
      <c r="AC56" s="14"/>
      <c r="AD56" s="14"/>
      <c r="AE56" s="14"/>
      <c r="AF56" s="15"/>
      <c r="AG56" s="13"/>
      <c r="AH56" s="14"/>
      <c r="AI56" s="14"/>
      <c r="AJ56" s="14"/>
      <c r="AK56" s="14"/>
      <c r="AL56" s="14"/>
      <c r="AM56" s="14"/>
      <c r="AN56" s="14"/>
      <c r="AO56" s="14"/>
      <c r="AP56" s="14"/>
      <c r="AQ56" s="15"/>
    </row>
    <row r="57" spans="1:43" s="12" customFormat="1" ht="11.25">
      <c r="A57" s="181"/>
      <c r="B57" s="33"/>
      <c r="C57" s="33"/>
      <c r="D57" s="33"/>
      <c r="E57" s="33"/>
      <c r="F57" s="33"/>
      <c r="G57" s="33"/>
      <c r="H57" s="33"/>
      <c r="I57" s="34"/>
      <c r="J57" s="256" t="str">
        <f>'cover S'!J57</f>
        <v> </v>
      </c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8"/>
      <c r="V57" s="256" t="str">
        <f>'cover S'!V57</f>
        <v> </v>
      </c>
      <c r="W57" s="257"/>
      <c r="X57" s="257"/>
      <c r="Y57" s="257"/>
      <c r="Z57" s="257"/>
      <c r="AA57" s="257"/>
      <c r="AB57" s="257"/>
      <c r="AC57" s="257"/>
      <c r="AD57" s="257"/>
      <c r="AE57" s="257"/>
      <c r="AF57" s="258"/>
      <c r="AG57" s="256" t="str">
        <f>'cover S'!AG57</f>
        <v> </v>
      </c>
      <c r="AH57" s="257"/>
      <c r="AI57" s="257"/>
      <c r="AJ57" s="257"/>
      <c r="AK57" s="257"/>
      <c r="AL57" s="257"/>
      <c r="AM57" s="257"/>
      <c r="AN57" s="257"/>
      <c r="AO57" s="257"/>
      <c r="AP57" s="257"/>
      <c r="AQ57" s="258"/>
    </row>
    <row r="58" spans="1:43" s="12" customFormat="1" ht="10.5">
      <c r="A58" s="178"/>
      <c r="B58" s="179"/>
      <c r="C58" s="179"/>
      <c r="D58" s="179"/>
      <c r="E58" s="179"/>
      <c r="F58" s="179"/>
      <c r="G58" s="179"/>
      <c r="H58" s="179"/>
      <c r="I58" s="180"/>
      <c r="J58" s="13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5"/>
      <c r="V58" s="13"/>
      <c r="W58" s="14"/>
      <c r="X58" s="14"/>
      <c r="Y58" s="14"/>
      <c r="Z58" s="14"/>
      <c r="AA58" s="14"/>
      <c r="AB58" s="14"/>
      <c r="AC58" s="14"/>
      <c r="AD58" s="14"/>
      <c r="AE58" s="14"/>
      <c r="AF58" s="15"/>
      <c r="AG58" s="13"/>
      <c r="AH58" s="14"/>
      <c r="AI58" s="14"/>
      <c r="AJ58" s="14"/>
      <c r="AK58" s="14"/>
      <c r="AL58" s="14"/>
      <c r="AM58" s="14"/>
      <c r="AN58" s="14"/>
      <c r="AO58" s="14"/>
      <c r="AP58" s="14"/>
      <c r="AQ58" s="15"/>
    </row>
    <row r="59" spans="1:43" s="12" customFormat="1" ht="10.5">
      <c r="A59" s="266" t="str">
        <f>'cover S'!$A$59</f>
        <v> </v>
      </c>
      <c r="B59" s="267"/>
      <c r="C59" s="267"/>
      <c r="D59" s="267"/>
      <c r="E59" s="267"/>
      <c r="F59" s="267"/>
      <c r="G59" s="267"/>
      <c r="H59" s="267"/>
      <c r="I59" s="268"/>
      <c r="J59" s="13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5"/>
      <c r="V59" s="13"/>
      <c r="W59" s="14"/>
      <c r="X59" s="14"/>
      <c r="Y59" s="14"/>
      <c r="Z59" s="14"/>
      <c r="AA59" s="14"/>
      <c r="AB59" s="14"/>
      <c r="AC59" s="14"/>
      <c r="AD59" s="14"/>
      <c r="AE59" s="14"/>
      <c r="AF59" s="15"/>
      <c r="AG59" s="13"/>
      <c r="AH59" s="14"/>
      <c r="AI59" s="14"/>
      <c r="AJ59" s="14"/>
      <c r="AK59" s="14"/>
      <c r="AL59" s="14"/>
      <c r="AM59" s="14"/>
      <c r="AN59" s="14"/>
      <c r="AO59" s="14"/>
      <c r="AP59" s="14"/>
      <c r="AQ59" s="15"/>
    </row>
    <row r="60" spans="1:43" s="12" customFormat="1" ht="10.5">
      <c r="A60" s="27"/>
      <c r="B60" s="28"/>
      <c r="C60" s="28"/>
      <c r="D60" s="28"/>
      <c r="E60" s="28"/>
      <c r="F60" s="28"/>
      <c r="G60" s="28"/>
      <c r="H60" s="28"/>
      <c r="I60" s="21"/>
      <c r="J60" s="253" t="str">
        <f>'cover S'!J60</f>
        <v> </v>
      </c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5"/>
      <c r="V60" s="253" t="str">
        <f>'cover S'!V60</f>
        <v> 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5"/>
      <c r="AG60" s="253" t="str">
        <f>'cover S'!AG60</f>
        <v> </v>
      </c>
      <c r="AH60" s="254"/>
      <c r="AI60" s="254"/>
      <c r="AJ60" s="254"/>
      <c r="AK60" s="254"/>
      <c r="AL60" s="254"/>
      <c r="AM60" s="254"/>
      <c r="AN60" s="254"/>
      <c r="AO60" s="254"/>
      <c r="AP60" s="254"/>
      <c r="AQ60" s="255"/>
    </row>
  </sheetData>
  <sheetProtection sheet="1"/>
  <mergeCells count="14">
    <mergeCell ref="J60:U60"/>
    <mergeCell ref="V60:AF60"/>
    <mergeCell ref="AG60:AQ60"/>
    <mergeCell ref="A8:AQ8"/>
    <mergeCell ref="A9:AQ9"/>
    <mergeCell ref="A10:AQ10"/>
    <mergeCell ref="J51:U54"/>
    <mergeCell ref="V51:AF54"/>
    <mergeCell ref="AG51:AQ54"/>
    <mergeCell ref="A54:I54"/>
    <mergeCell ref="A59:I59"/>
    <mergeCell ref="J57:U57"/>
    <mergeCell ref="V57:AF57"/>
    <mergeCell ref="AG57:AQ57"/>
  </mergeCells>
  <printOptions horizontalCentered="1" verticalCentered="1"/>
  <pageMargins left="0.7874015748031497" right="0.7874015748031497" top="0.5905511811023623" bottom="0.5905511811023623" header="0.3937007874015748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7"/>
  <sheetViews>
    <sheetView showGridLines="0" showZeros="0" zoomScale="85" zoomScaleNormal="85" zoomScalePageLayoutView="0" workbookViewId="0" topLeftCell="A40">
      <selection activeCell="E1" sqref="E1"/>
    </sheetView>
  </sheetViews>
  <sheetFormatPr defaultColWidth="9.140625" defaultRowHeight="12.75"/>
  <cols>
    <col min="1" max="1" width="7.421875" style="120" customWidth="1"/>
    <col min="2" max="2" width="93.7109375" style="127" customWidth="1"/>
    <col min="3" max="3" width="4.7109375" style="123" customWidth="1"/>
    <col min="4" max="5" width="13.7109375" style="123" customWidth="1"/>
    <col min="6" max="6" width="10.7109375" style="123" customWidth="1"/>
    <col min="7" max="7" width="15.7109375" style="123" customWidth="1"/>
    <col min="8" max="8" width="9.421875" style="75" customWidth="1"/>
    <col min="9" max="9" width="9.140625" style="75" customWidth="1"/>
    <col min="10" max="16" width="10.7109375" style="75" customWidth="1"/>
    <col min="17" max="16384" width="9.140625" style="75" customWidth="1"/>
  </cols>
  <sheetData>
    <row r="1" spans="1:11" s="73" customFormat="1" ht="15">
      <c r="A1" s="70" t="str">
        <f>suvaha!$A$1</f>
        <v>D O L K A M Šuja a.s. DIČ: 2020448562</v>
      </c>
      <c r="B1" s="39"/>
      <c r="C1" s="72"/>
      <c r="D1" s="132"/>
      <c r="E1" s="132"/>
      <c r="F1" s="38"/>
      <c r="G1" s="38"/>
      <c r="H1" s="39"/>
      <c r="I1" s="39"/>
      <c r="J1" s="39"/>
      <c r="K1" s="39"/>
    </row>
    <row r="2" spans="1:13" s="36" customFormat="1" ht="14.25">
      <c r="A2" s="133" t="s">
        <v>102</v>
      </c>
      <c r="B2" s="35"/>
      <c r="C2" s="49"/>
      <c r="D2" s="134"/>
      <c r="E2" s="134"/>
      <c r="H2" s="37"/>
      <c r="I2" s="37"/>
      <c r="J2" s="37"/>
      <c r="K2" s="37"/>
      <c r="L2" s="37"/>
      <c r="M2" s="37"/>
    </row>
    <row r="3" spans="1:13" s="135" customFormat="1" ht="11.25">
      <c r="A3" s="300" t="s">
        <v>605</v>
      </c>
      <c r="B3" s="277" t="s">
        <v>365</v>
      </c>
      <c r="C3" s="275" t="s">
        <v>46</v>
      </c>
      <c r="D3" s="289" t="s">
        <v>531</v>
      </c>
      <c r="E3" s="290"/>
      <c r="F3" s="55"/>
      <c r="H3" s="55"/>
      <c r="I3" s="55"/>
      <c r="J3" s="55"/>
      <c r="K3" s="55"/>
      <c r="L3" s="55"/>
      <c r="M3" s="55"/>
    </row>
    <row r="4" spans="1:13" s="135" customFormat="1" ht="49.5" customHeight="1">
      <c r="A4" s="303"/>
      <c r="B4" s="278"/>
      <c r="C4" s="276"/>
      <c r="D4" s="237" t="s">
        <v>47</v>
      </c>
      <c r="E4" s="236" t="s">
        <v>48</v>
      </c>
      <c r="F4" s="55"/>
      <c r="H4" s="55"/>
      <c r="I4" s="55"/>
      <c r="J4" s="55"/>
      <c r="K4" s="55"/>
      <c r="L4" s="55"/>
      <c r="M4" s="55"/>
    </row>
    <row r="5" spans="1:13" s="135" customFormat="1" ht="12.75" customHeight="1">
      <c r="A5" s="59" t="s">
        <v>147</v>
      </c>
      <c r="B5" s="64" t="s">
        <v>148</v>
      </c>
      <c r="C5" s="59" t="s">
        <v>149</v>
      </c>
      <c r="D5" s="59">
        <v>4</v>
      </c>
      <c r="E5" s="59">
        <v>5</v>
      </c>
      <c r="F5" s="55"/>
      <c r="H5" s="55"/>
      <c r="I5" s="55"/>
      <c r="J5" s="55"/>
      <c r="K5" s="55"/>
      <c r="L5" s="55"/>
      <c r="M5" s="55"/>
    </row>
    <row r="6" spans="1:13" s="135" customFormat="1" ht="12.75" customHeight="1">
      <c r="A6" s="59"/>
      <c r="B6" s="64"/>
      <c r="C6" s="59"/>
      <c r="D6" s="63" t="s">
        <v>753</v>
      </c>
      <c r="E6" s="63" t="s">
        <v>753</v>
      </c>
      <c r="F6" s="55"/>
      <c r="H6" s="55"/>
      <c r="I6" s="55"/>
      <c r="J6" s="55"/>
      <c r="K6" s="55"/>
      <c r="L6" s="55"/>
      <c r="M6" s="55"/>
    </row>
    <row r="7" spans="1:13" s="206" customFormat="1" ht="12.75">
      <c r="A7" s="184" t="str">
        <f>vysledovka!A7</f>
        <v>I.</v>
      </c>
      <c r="B7" s="96" t="s">
        <v>51</v>
      </c>
      <c r="C7" s="203" t="str">
        <f>vysledovka!C7</f>
        <v>01</v>
      </c>
      <c r="D7" s="204">
        <f>vysledovka!D7</f>
        <v>0</v>
      </c>
      <c r="E7" s="204">
        <f>vysledovka!E7</f>
        <v>0</v>
      </c>
      <c r="F7" s="205"/>
      <c r="H7" s="205"/>
      <c r="I7" s="205"/>
      <c r="J7" s="205"/>
      <c r="K7" s="205"/>
      <c r="L7" s="205"/>
      <c r="M7" s="205"/>
    </row>
    <row r="8" spans="1:7" s="205" customFormat="1" ht="12.75">
      <c r="A8" s="184" t="str">
        <f>vysledovka!A8</f>
        <v>A.</v>
      </c>
      <c r="B8" s="96" t="s">
        <v>551</v>
      </c>
      <c r="C8" s="203" t="str">
        <f>vysledovka!C8</f>
        <v>02</v>
      </c>
      <c r="D8" s="204">
        <f>vysledovka!D8</f>
        <v>0</v>
      </c>
      <c r="E8" s="204">
        <f>vysledovka!E8</f>
        <v>0</v>
      </c>
      <c r="F8" s="206"/>
      <c r="G8" s="206"/>
    </row>
    <row r="9" spans="1:7" s="205" customFormat="1" ht="12.75">
      <c r="A9" s="213" t="str">
        <f>vysledovka!A9</f>
        <v>+</v>
      </c>
      <c r="B9" s="110" t="s">
        <v>824</v>
      </c>
      <c r="C9" s="207" t="str">
        <f>vysledovka!C9</f>
        <v>03</v>
      </c>
      <c r="D9" s="208">
        <f>vysledovka!D9</f>
        <v>0</v>
      </c>
      <c r="E9" s="208">
        <f>vysledovka!E9</f>
        <v>0</v>
      </c>
      <c r="F9" s="206"/>
      <c r="G9" s="206"/>
    </row>
    <row r="10" spans="1:7" s="205" customFormat="1" ht="12.75">
      <c r="A10" s="215" t="str">
        <f>vysledovka!A10</f>
        <v>II.</v>
      </c>
      <c r="B10" s="110" t="s">
        <v>825</v>
      </c>
      <c r="C10" s="207" t="str">
        <f>vysledovka!C10</f>
        <v>04</v>
      </c>
      <c r="D10" s="208">
        <f>vysledovka!D10</f>
        <v>2316477</v>
      </c>
      <c r="E10" s="208">
        <f>vysledovka!E10</f>
        <v>1806595</v>
      </c>
      <c r="F10" s="206"/>
      <c r="G10" s="206"/>
    </row>
    <row r="11" spans="1:7" s="205" customFormat="1" ht="12.75">
      <c r="A11" s="184" t="str">
        <f>vysledovka!A11</f>
        <v>II.1.</v>
      </c>
      <c r="B11" s="96" t="s">
        <v>52</v>
      </c>
      <c r="C11" s="209" t="str">
        <f>vysledovka!C11</f>
        <v>05</v>
      </c>
      <c r="D11" s="204">
        <f>vysledovka!D11</f>
        <v>2243006</v>
      </c>
      <c r="E11" s="204">
        <f>vysledovka!E11</f>
        <v>1829372</v>
      </c>
      <c r="F11" s="206"/>
      <c r="G11" s="206"/>
    </row>
    <row r="12" spans="1:7" s="205" customFormat="1" ht="12.75">
      <c r="A12" s="184" t="str">
        <f>vysledovka!A12</f>
        <v>II.2.</v>
      </c>
      <c r="B12" s="96" t="s">
        <v>55</v>
      </c>
      <c r="C12" s="209" t="str">
        <f>vysledovka!C12</f>
        <v>06</v>
      </c>
      <c r="D12" s="204">
        <f>vysledovka!D12</f>
        <v>73471</v>
      </c>
      <c r="E12" s="204">
        <f>vysledovka!E12</f>
        <v>-22777</v>
      </c>
      <c r="F12" s="206"/>
      <c r="G12" s="206"/>
    </row>
    <row r="13" spans="1:7" s="205" customFormat="1" ht="12.75">
      <c r="A13" s="216" t="str">
        <f>vysledovka!A13</f>
        <v>II.3.</v>
      </c>
      <c r="B13" s="96" t="s">
        <v>56</v>
      </c>
      <c r="C13" s="209" t="str">
        <f>vysledovka!C13</f>
        <v>07</v>
      </c>
      <c r="D13" s="204">
        <f>vysledovka!D13</f>
        <v>0</v>
      </c>
      <c r="E13" s="204">
        <f>vysledovka!E13</f>
        <v>0</v>
      </c>
      <c r="F13" s="206"/>
      <c r="G13" s="206"/>
    </row>
    <row r="14" spans="1:7" s="205" customFormat="1" ht="12.75">
      <c r="A14" s="215" t="str">
        <f>vysledovka!A14</f>
        <v>B.</v>
      </c>
      <c r="B14" s="110" t="s">
        <v>826</v>
      </c>
      <c r="C14" s="207" t="str">
        <f>vysledovka!C14</f>
        <v>08</v>
      </c>
      <c r="D14" s="208">
        <f>vysledovka!D14</f>
        <v>1247292</v>
      </c>
      <c r="E14" s="208">
        <f>vysledovka!E14</f>
        <v>1032417</v>
      </c>
      <c r="F14" s="206"/>
      <c r="G14" s="206"/>
    </row>
    <row r="15" spans="1:7" s="205" customFormat="1" ht="12.75">
      <c r="A15" s="184" t="str">
        <f>vysledovka!A15</f>
        <v>B.1.</v>
      </c>
      <c r="B15" s="96" t="s">
        <v>885</v>
      </c>
      <c r="C15" s="203" t="str">
        <f>vysledovka!C15</f>
        <v>09</v>
      </c>
      <c r="D15" s="204">
        <f>vysledovka!D15</f>
        <v>594455</v>
      </c>
      <c r="E15" s="204">
        <f>vysledovka!E15</f>
        <v>448239</v>
      </c>
      <c r="F15" s="206"/>
      <c r="G15" s="206"/>
    </row>
    <row r="16" spans="1:7" s="205" customFormat="1" ht="12.75">
      <c r="A16" s="216" t="str">
        <f>vysledovka!A16</f>
        <v>B.2.</v>
      </c>
      <c r="B16" s="96" t="s">
        <v>54</v>
      </c>
      <c r="C16" s="210">
        <f>vysledovka!C16</f>
        <v>10</v>
      </c>
      <c r="D16" s="204">
        <f>vysledovka!D16</f>
        <v>652837</v>
      </c>
      <c r="E16" s="204">
        <f>vysledovka!E16</f>
        <v>584178</v>
      </c>
      <c r="F16" s="206"/>
      <c r="G16" s="206"/>
    </row>
    <row r="17" spans="1:7" s="205" customFormat="1" ht="12.75">
      <c r="A17" s="213" t="str">
        <f>vysledovka!A17</f>
        <v>+</v>
      </c>
      <c r="B17" s="110" t="s">
        <v>827</v>
      </c>
      <c r="C17" s="211">
        <f>vysledovka!C17</f>
        <v>11</v>
      </c>
      <c r="D17" s="208">
        <f>vysledovka!D17</f>
        <v>1069185</v>
      </c>
      <c r="E17" s="208">
        <f>vysledovka!E17</f>
        <v>774178</v>
      </c>
      <c r="F17" s="206"/>
      <c r="G17" s="206"/>
    </row>
    <row r="18" spans="1:7" s="205" customFormat="1" ht="12.75">
      <c r="A18" s="215" t="str">
        <f>vysledovka!A18</f>
        <v>C.</v>
      </c>
      <c r="B18" s="110" t="s">
        <v>591</v>
      </c>
      <c r="C18" s="211">
        <f>vysledovka!C18</f>
        <v>12</v>
      </c>
      <c r="D18" s="208">
        <f>vysledovka!D18</f>
        <v>581227</v>
      </c>
      <c r="E18" s="208">
        <f>vysledovka!E18</f>
        <v>590992</v>
      </c>
      <c r="F18" s="206"/>
      <c r="G18" s="206"/>
    </row>
    <row r="19" spans="1:7" s="205" customFormat="1" ht="12.75">
      <c r="A19" s="184" t="str">
        <f>vysledovka!A19</f>
        <v>C.1.</v>
      </c>
      <c r="B19" s="96" t="s">
        <v>592</v>
      </c>
      <c r="C19" s="210">
        <f>vysledovka!C19</f>
        <v>13</v>
      </c>
      <c r="D19" s="204">
        <f>vysledovka!D19</f>
        <v>435206</v>
      </c>
      <c r="E19" s="204">
        <f>vysledovka!E19</f>
        <v>447474</v>
      </c>
      <c r="F19" s="206"/>
      <c r="G19" s="206"/>
    </row>
    <row r="20" spans="1:7" s="205" customFormat="1" ht="12.75">
      <c r="A20" s="184" t="str">
        <f>vysledovka!A20</f>
        <v>C.2. </v>
      </c>
      <c r="B20" s="96" t="s">
        <v>593</v>
      </c>
      <c r="C20" s="210">
        <f>vysledovka!C20</f>
        <v>14</v>
      </c>
      <c r="D20" s="204">
        <f>vysledovka!D20</f>
        <v>0</v>
      </c>
      <c r="E20" s="204">
        <f>vysledovka!E20</f>
        <v>0</v>
      </c>
      <c r="F20" s="206"/>
      <c r="G20" s="206"/>
    </row>
    <row r="21" spans="1:7" s="205" customFormat="1" ht="12.75">
      <c r="A21" s="184" t="str">
        <f>vysledovka!A21</f>
        <v>C.3. </v>
      </c>
      <c r="B21" s="96" t="s">
        <v>481</v>
      </c>
      <c r="C21" s="210">
        <f>vysledovka!C21</f>
        <v>15</v>
      </c>
      <c r="D21" s="204">
        <f>vysledovka!D21</f>
        <v>125834</v>
      </c>
      <c r="E21" s="204">
        <f>vysledovka!E21</f>
        <v>124005</v>
      </c>
      <c r="F21" s="206"/>
      <c r="G21" s="206"/>
    </row>
    <row r="22" spans="1:7" s="205" customFormat="1" ht="12.75" customHeight="1">
      <c r="A22" s="216" t="str">
        <f>vysledovka!A22</f>
        <v>C.4.</v>
      </c>
      <c r="B22" s="96" t="s">
        <v>482</v>
      </c>
      <c r="C22" s="210">
        <f>vysledovka!C22</f>
        <v>16</v>
      </c>
      <c r="D22" s="204">
        <f>vysledovka!D22</f>
        <v>20187</v>
      </c>
      <c r="E22" s="204">
        <f>vysledovka!E22</f>
        <v>19513</v>
      </c>
      <c r="F22" s="206"/>
      <c r="G22" s="206"/>
    </row>
    <row r="23" spans="1:7" s="205" customFormat="1" ht="12.75" customHeight="1">
      <c r="A23" s="184" t="str">
        <f>vysledovka!A23</f>
        <v>D.</v>
      </c>
      <c r="B23" s="96" t="s">
        <v>53</v>
      </c>
      <c r="C23" s="210">
        <f>vysledovka!C23</f>
        <v>17</v>
      </c>
      <c r="D23" s="204">
        <f>vysledovka!D23</f>
        <v>31938</v>
      </c>
      <c r="E23" s="204">
        <f>vysledovka!E23</f>
        <v>27084</v>
      </c>
      <c r="F23" s="206"/>
      <c r="G23" s="206"/>
    </row>
    <row r="24" spans="1:7" s="205" customFormat="1" ht="12.75" customHeight="1">
      <c r="A24" s="184" t="str">
        <f>vysledovka!A24</f>
        <v>E.</v>
      </c>
      <c r="B24" s="96" t="s">
        <v>59</v>
      </c>
      <c r="C24" s="210">
        <f>vysledovka!C24</f>
        <v>18</v>
      </c>
      <c r="D24" s="204">
        <f>vysledovka!D24</f>
        <v>196885</v>
      </c>
      <c r="E24" s="204">
        <f>vysledovka!E24</f>
        <v>237961</v>
      </c>
      <c r="F24" s="206"/>
      <c r="G24" s="206"/>
    </row>
    <row r="25" spans="1:7" s="205" customFormat="1" ht="12.75" customHeight="1">
      <c r="A25" s="184" t="str">
        <f>vysledovka!A25</f>
        <v>III.</v>
      </c>
      <c r="B25" s="201" t="s">
        <v>80</v>
      </c>
      <c r="C25" s="212">
        <f>vysledovka!C25</f>
        <v>19</v>
      </c>
      <c r="D25" s="204">
        <f>vysledovka!D25</f>
        <v>115394</v>
      </c>
      <c r="E25" s="204">
        <f>vysledovka!E25</f>
        <v>33793</v>
      </c>
      <c r="F25" s="206"/>
      <c r="G25" s="206"/>
    </row>
    <row r="26" spans="1:7" s="205" customFormat="1" ht="12.75" customHeight="1">
      <c r="A26" s="184" t="str">
        <f>vysledovka!A26</f>
        <v>F.</v>
      </c>
      <c r="B26" s="96" t="s">
        <v>0</v>
      </c>
      <c r="C26" s="210">
        <f>vysledovka!C26</f>
        <v>20</v>
      </c>
      <c r="D26" s="204">
        <f>vysledovka!D26</f>
        <v>55629</v>
      </c>
      <c r="E26" s="204">
        <f>vysledovka!E26</f>
        <v>32961</v>
      </c>
      <c r="F26" s="206"/>
      <c r="G26" s="206"/>
    </row>
    <row r="27" spans="1:7" s="205" customFormat="1" ht="12.75" customHeight="1">
      <c r="A27" s="184" t="str">
        <f>vysledovka!A27</f>
        <v>G.</v>
      </c>
      <c r="B27" s="96" t="s">
        <v>883</v>
      </c>
      <c r="C27" s="210">
        <f>vysledovka!C27</f>
        <v>21</v>
      </c>
      <c r="D27" s="204">
        <f>vysledovka!D27</f>
        <v>1063</v>
      </c>
      <c r="E27" s="204">
        <f>vysledovka!E27</f>
        <v>8214</v>
      </c>
      <c r="F27" s="206"/>
      <c r="G27" s="206"/>
    </row>
    <row r="28" spans="1:7" s="205" customFormat="1" ht="12.75">
      <c r="A28" s="184" t="str">
        <f>vysledovka!A28</f>
        <v>IV.</v>
      </c>
      <c r="B28" s="201" t="s">
        <v>1</v>
      </c>
      <c r="C28" s="212">
        <f>vysledovka!C28</f>
        <v>22</v>
      </c>
      <c r="D28" s="204">
        <f>vysledovka!D28</f>
        <v>34916</v>
      </c>
      <c r="E28" s="204">
        <f>vysledovka!E28</f>
        <v>33030</v>
      </c>
      <c r="F28" s="206"/>
      <c r="G28" s="206"/>
    </row>
    <row r="29" spans="1:7" s="205" customFormat="1" ht="12.75" customHeight="1">
      <c r="A29" s="184" t="str">
        <f>vysledovka!A29</f>
        <v>H.</v>
      </c>
      <c r="B29" s="96" t="s">
        <v>831</v>
      </c>
      <c r="C29" s="210">
        <f>vysledovka!C29</f>
        <v>23</v>
      </c>
      <c r="D29" s="204">
        <f>vysledovka!D29</f>
        <v>12867</v>
      </c>
      <c r="E29" s="204">
        <f>vysledovka!E29</f>
        <v>12915</v>
      </c>
      <c r="F29" s="206"/>
      <c r="G29" s="206"/>
    </row>
    <row r="30" spans="1:7" s="205" customFormat="1" ht="12.75">
      <c r="A30" s="184" t="str">
        <f>vysledovka!A30</f>
        <v>V.</v>
      </c>
      <c r="B30" s="96" t="s">
        <v>483</v>
      </c>
      <c r="C30" s="212">
        <f>vysledovka!C30</f>
        <v>24</v>
      </c>
      <c r="D30" s="204">
        <f>vysledovka!D30</f>
        <v>0</v>
      </c>
      <c r="E30" s="204">
        <f>vysledovka!E30</f>
        <v>0</v>
      </c>
      <c r="F30" s="206"/>
      <c r="G30" s="206"/>
    </row>
    <row r="31" spans="1:7" s="205" customFormat="1" ht="12.75">
      <c r="A31" s="184" t="str">
        <f>vysledovka!A31</f>
        <v>I.</v>
      </c>
      <c r="B31" s="96" t="s">
        <v>594</v>
      </c>
      <c r="C31" s="210">
        <f>vysledovka!C31</f>
        <v>25</v>
      </c>
      <c r="D31" s="204">
        <f>vysledovka!D31</f>
        <v>0</v>
      </c>
      <c r="E31" s="204">
        <f>vysledovka!E31</f>
        <v>0</v>
      </c>
      <c r="F31" s="206"/>
      <c r="G31" s="206"/>
    </row>
    <row r="32" spans="1:7" s="205" customFormat="1" ht="25.5">
      <c r="A32" s="213" t="str">
        <f>vysledovka!A32</f>
        <v>*</v>
      </c>
      <c r="B32" s="110" t="s">
        <v>886</v>
      </c>
      <c r="C32" s="211">
        <f>vysledovka!C32</f>
        <v>26</v>
      </c>
      <c r="D32" s="208">
        <f>vysledovka!D32</f>
        <v>339886</v>
      </c>
      <c r="E32" s="208">
        <f>vysledovka!E32</f>
        <v>-69126</v>
      </c>
      <c r="F32" s="206"/>
      <c r="G32" s="206"/>
    </row>
    <row r="33" spans="1:7" s="205" customFormat="1" ht="12.75">
      <c r="A33" s="184" t="str">
        <f>vysledovka!A33</f>
        <v>VI.</v>
      </c>
      <c r="B33" s="96" t="s">
        <v>81</v>
      </c>
      <c r="C33" s="210">
        <f>vysledovka!C33</f>
        <v>27</v>
      </c>
      <c r="D33" s="204">
        <f>vysledovka!D33</f>
        <v>0</v>
      </c>
      <c r="E33" s="204">
        <f>vysledovka!E33</f>
        <v>0</v>
      </c>
      <c r="F33" s="206"/>
      <c r="G33" s="206"/>
    </row>
    <row r="34" spans="1:7" s="205" customFormat="1" ht="12.75">
      <c r="A34" s="184" t="str">
        <f>vysledovka!A34</f>
        <v>J.</v>
      </c>
      <c r="B34" s="96" t="s">
        <v>114</v>
      </c>
      <c r="C34" s="210">
        <f>vysledovka!C34</f>
        <v>28</v>
      </c>
      <c r="D34" s="204">
        <f>vysledovka!D34</f>
        <v>0</v>
      </c>
      <c r="E34" s="204">
        <f>vysledovka!E34</f>
        <v>0</v>
      </c>
      <c r="F34" s="206"/>
      <c r="G34" s="206"/>
    </row>
    <row r="35" spans="1:7" s="205" customFormat="1" ht="12.75" customHeight="1">
      <c r="A35" s="215" t="str">
        <f>vysledovka!A35</f>
        <v>VII.</v>
      </c>
      <c r="B35" s="110" t="s">
        <v>2</v>
      </c>
      <c r="C35" s="211">
        <f>vysledovka!C35</f>
        <v>29</v>
      </c>
      <c r="D35" s="208">
        <f>vysledovka!D35</f>
        <v>0</v>
      </c>
      <c r="E35" s="208">
        <f>vysledovka!E35</f>
        <v>0</v>
      </c>
      <c r="F35" s="206"/>
      <c r="G35" s="206"/>
    </row>
    <row r="36" spans="1:7" s="205" customFormat="1" ht="12.75">
      <c r="A36" s="184" t="str">
        <f>vysledovka!A36</f>
        <v>VII.1.</v>
      </c>
      <c r="B36" s="96" t="s">
        <v>485</v>
      </c>
      <c r="C36" s="210">
        <f>vysledovka!C36</f>
        <v>30</v>
      </c>
      <c r="D36" s="204">
        <f>vysledovka!D36</f>
        <v>0</v>
      </c>
      <c r="E36" s="204">
        <f>vysledovka!E36</f>
        <v>0</v>
      </c>
      <c r="F36" s="206"/>
      <c r="G36" s="206"/>
    </row>
    <row r="37" spans="1:7" s="205" customFormat="1" ht="12.75" customHeight="1">
      <c r="A37" s="184" t="str">
        <f>vysledovka!A37</f>
        <v>VII.2.</v>
      </c>
      <c r="B37" s="96" t="s">
        <v>486</v>
      </c>
      <c r="C37" s="210">
        <f>vysledovka!C37</f>
        <v>31</v>
      </c>
      <c r="D37" s="204">
        <f>vysledovka!D37</f>
        <v>0</v>
      </c>
      <c r="E37" s="204">
        <f>vysledovka!E37</f>
        <v>0</v>
      </c>
      <c r="F37" s="206"/>
      <c r="G37" s="206"/>
    </row>
    <row r="38" spans="1:7" s="205" customFormat="1" ht="12.75">
      <c r="A38" s="216" t="str">
        <f>vysledovka!A38</f>
        <v>VII.3.</v>
      </c>
      <c r="B38" s="96" t="s">
        <v>487</v>
      </c>
      <c r="C38" s="210">
        <f>vysledovka!C38</f>
        <v>32</v>
      </c>
      <c r="D38" s="204">
        <f>vysledovka!D38</f>
        <v>0</v>
      </c>
      <c r="E38" s="204">
        <f>vysledovka!E38</f>
        <v>0</v>
      </c>
      <c r="F38" s="206"/>
      <c r="G38" s="206"/>
    </row>
    <row r="39" spans="1:7" s="205" customFormat="1" ht="12.75">
      <c r="A39" s="184" t="str">
        <f>vysledovka!A39</f>
        <v>VIII.</v>
      </c>
      <c r="B39" s="96" t="s">
        <v>488</v>
      </c>
      <c r="C39" s="210">
        <f>vysledovka!C39</f>
        <v>33</v>
      </c>
      <c r="D39" s="204">
        <f>vysledovka!D39</f>
        <v>0</v>
      </c>
      <c r="E39" s="204">
        <f>vysledovka!E39</f>
        <v>0</v>
      </c>
      <c r="F39" s="206"/>
      <c r="G39" s="206"/>
    </row>
    <row r="40" spans="1:7" s="205" customFormat="1" ht="12.75">
      <c r="A40" s="184" t="str">
        <f>vysledovka!A40</f>
        <v>K.</v>
      </c>
      <c r="B40" s="96" t="s">
        <v>489</v>
      </c>
      <c r="C40" s="210">
        <f>vysledovka!C40</f>
        <v>34</v>
      </c>
      <c r="D40" s="204">
        <f>vysledovka!D40</f>
        <v>0</v>
      </c>
      <c r="E40" s="204">
        <f>vysledovka!E40</f>
        <v>0</v>
      </c>
      <c r="F40" s="206"/>
      <c r="G40" s="206"/>
    </row>
    <row r="41" spans="1:7" s="205" customFormat="1" ht="12.75">
      <c r="A41" s="184" t="str">
        <f>vysledovka!A41</f>
        <v>IX.</v>
      </c>
      <c r="B41" s="96" t="s">
        <v>490</v>
      </c>
      <c r="C41" s="210">
        <f>vysledovka!C41</f>
        <v>35</v>
      </c>
      <c r="D41" s="204">
        <f>vysledovka!D41</f>
        <v>0</v>
      </c>
      <c r="E41" s="204">
        <f>vysledovka!E41</f>
        <v>0</v>
      </c>
      <c r="F41" s="206"/>
      <c r="G41" s="206"/>
    </row>
    <row r="42" spans="1:7" s="205" customFormat="1" ht="12.75">
      <c r="A42" s="184" t="str">
        <f>vysledovka!A42</f>
        <v>L.</v>
      </c>
      <c r="B42" s="96" t="s">
        <v>491</v>
      </c>
      <c r="C42" s="210">
        <f>vysledovka!C42</f>
        <v>36</v>
      </c>
      <c r="D42" s="204">
        <f>vysledovka!D42</f>
        <v>0</v>
      </c>
      <c r="E42" s="204">
        <f>vysledovka!E42</f>
        <v>0</v>
      </c>
      <c r="F42" s="206"/>
      <c r="G42" s="206"/>
    </row>
    <row r="43" spans="1:7" s="205" customFormat="1" ht="12.75" customHeight="1">
      <c r="A43" s="184" t="str">
        <f>vysledovka!A43</f>
        <v>M.</v>
      </c>
      <c r="B43" s="96" t="s">
        <v>445</v>
      </c>
      <c r="C43" s="210">
        <f>vysledovka!C43</f>
        <v>37</v>
      </c>
      <c r="D43" s="204">
        <f>vysledovka!D43</f>
        <v>0</v>
      </c>
      <c r="E43" s="204">
        <f>vysledovka!E43</f>
        <v>0</v>
      </c>
      <c r="F43" s="206"/>
      <c r="G43" s="206"/>
    </row>
    <row r="44" spans="1:7" s="205" customFormat="1" ht="12.75">
      <c r="A44" s="184" t="str">
        <f>vysledovka!A44</f>
        <v>X.</v>
      </c>
      <c r="B44" s="96" t="s">
        <v>595</v>
      </c>
      <c r="C44" s="210">
        <f>vysledovka!C44</f>
        <v>38</v>
      </c>
      <c r="D44" s="204">
        <f>vysledovka!D44</f>
        <v>23142</v>
      </c>
      <c r="E44" s="204">
        <f>vysledovka!E44</f>
        <v>20457</v>
      </c>
      <c r="F44" s="206"/>
      <c r="G44" s="206"/>
    </row>
    <row r="45" spans="1:7" s="205" customFormat="1" ht="12.75">
      <c r="A45" s="184" t="str">
        <f>vysledovka!A45</f>
        <v>N.</v>
      </c>
      <c r="B45" s="96" t="s">
        <v>596</v>
      </c>
      <c r="C45" s="210">
        <f>vysledovka!C45</f>
        <v>39</v>
      </c>
      <c r="D45" s="204">
        <f>vysledovka!D45</f>
        <v>0</v>
      </c>
      <c r="E45" s="204">
        <f>vysledovka!E45</f>
        <v>0</v>
      </c>
      <c r="F45" s="196"/>
      <c r="G45" s="206"/>
    </row>
    <row r="46" spans="1:7" s="205" customFormat="1" ht="12.75">
      <c r="A46" s="184" t="str">
        <f>vysledovka!A46</f>
        <v>XI.</v>
      </c>
      <c r="B46" s="96" t="s">
        <v>597</v>
      </c>
      <c r="C46" s="210">
        <f>vysledovka!C46</f>
        <v>40</v>
      </c>
      <c r="D46" s="204">
        <f>vysledovka!D46</f>
        <v>7426</v>
      </c>
      <c r="E46" s="204">
        <f>vysledovka!E46</f>
        <v>8244</v>
      </c>
      <c r="F46" s="206"/>
      <c r="G46" s="206"/>
    </row>
    <row r="47" spans="1:7" s="205" customFormat="1" ht="12.75">
      <c r="A47" s="184" t="str">
        <f>vysledovka!A47</f>
        <v>O.</v>
      </c>
      <c r="B47" s="96" t="s">
        <v>598</v>
      </c>
      <c r="C47" s="210">
        <f>vysledovka!C47</f>
        <v>41</v>
      </c>
      <c r="D47" s="204">
        <f>vysledovka!D47</f>
        <v>10729</v>
      </c>
      <c r="E47" s="204">
        <f>vysledovka!E47</f>
        <v>23207</v>
      </c>
      <c r="F47" s="206"/>
      <c r="G47" s="206"/>
    </row>
    <row r="48" spans="1:7" s="205" customFormat="1" ht="12.75">
      <c r="A48" s="184" t="str">
        <f>vysledovka!A48</f>
        <v>XII.</v>
      </c>
      <c r="B48" s="96" t="s">
        <v>3</v>
      </c>
      <c r="C48" s="210">
        <f>vysledovka!C48</f>
        <v>42</v>
      </c>
      <c r="D48" s="204">
        <f>vysledovka!D48</f>
        <v>11573</v>
      </c>
      <c r="E48" s="204">
        <f>vysledovka!E48</f>
        <v>360</v>
      </c>
      <c r="F48" s="206"/>
      <c r="G48" s="206"/>
    </row>
    <row r="49" spans="1:7" s="205" customFormat="1" ht="12.75">
      <c r="A49" s="184" t="str">
        <f>vysledovka!A49</f>
        <v>P.</v>
      </c>
      <c r="B49" s="96" t="s">
        <v>599</v>
      </c>
      <c r="C49" s="210">
        <f>vysledovka!C49</f>
        <v>43</v>
      </c>
      <c r="D49" s="204">
        <f>vysledovka!D49</f>
        <v>1796</v>
      </c>
      <c r="E49" s="204">
        <f>vysledovka!E49</f>
        <v>1595</v>
      </c>
      <c r="F49" s="206"/>
      <c r="G49" s="206"/>
    </row>
    <row r="50" spans="1:7" s="205" customFormat="1" ht="12.75">
      <c r="A50" s="184" t="str">
        <f>vysledovka!A50</f>
        <v>XIII.</v>
      </c>
      <c r="B50" s="96" t="s">
        <v>600</v>
      </c>
      <c r="C50" s="210">
        <f>vysledovka!C50</f>
        <v>44</v>
      </c>
      <c r="D50" s="204">
        <f>vysledovka!D50</f>
        <v>0</v>
      </c>
      <c r="E50" s="204">
        <f>vysledovka!E50</f>
        <v>0</v>
      </c>
      <c r="F50" s="206"/>
      <c r="G50" s="206"/>
    </row>
    <row r="51" spans="1:7" s="205" customFormat="1" ht="12.75">
      <c r="A51" s="184" t="str">
        <f>vysledovka!A51</f>
        <v>R.</v>
      </c>
      <c r="B51" s="96" t="s">
        <v>484</v>
      </c>
      <c r="C51" s="210">
        <f>vysledovka!C51</f>
        <v>45</v>
      </c>
      <c r="D51" s="204">
        <f>vysledovka!D51</f>
        <v>0</v>
      </c>
      <c r="E51" s="204">
        <f>vysledovka!E51</f>
        <v>0</v>
      </c>
      <c r="F51" s="206"/>
      <c r="G51" s="206"/>
    </row>
    <row r="52" spans="1:7" s="205" customFormat="1" ht="25.5">
      <c r="A52" s="213" t="str">
        <f>vysledovka!A52</f>
        <v>*</v>
      </c>
      <c r="B52" s="110" t="s">
        <v>887</v>
      </c>
      <c r="C52" s="211">
        <f>vysledovka!C52</f>
        <v>46</v>
      </c>
      <c r="D52" s="208">
        <f>vysledovka!D52</f>
        <v>29616</v>
      </c>
      <c r="E52" s="208">
        <f>vysledovka!E52</f>
        <v>4259</v>
      </c>
      <c r="F52" s="206"/>
      <c r="G52" s="206"/>
    </row>
    <row r="53" spans="1:7" s="205" customFormat="1" ht="12.75">
      <c r="A53" s="215" t="str">
        <f>vysledovka!A53</f>
        <v>**</v>
      </c>
      <c r="B53" s="110" t="s">
        <v>850</v>
      </c>
      <c r="C53" s="211">
        <f>vysledovka!C53</f>
        <v>47</v>
      </c>
      <c r="D53" s="208">
        <f>vysledovka!D53</f>
        <v>369502</v>
      </c>
      <c r="E53" s="208">
        <f>vysledovka!E53</f>
        <v>-64867</v>
      </c>
      <c r="F53" s="206"/>
      <c r="G53" s="206"/>
    </row>
    <row r="54" spans="1:7" s="205" customFormat="1" ht="12.75">
      <c r="A54" s="215" t="str">
        <f>vysledovka!A54</f>
        <v>S.</v>
      </c>
      <c r="B54" s="110" t="s">
        <v>839</v>
      </c>
      <c r="C54" s="211">
        <f>vysledovka!C54</f>
        <v>48</v>
      </c>
      <c r="D54" s="208">
        <f>vysledovka!D54</f>
        <v>63082</v>
      </c>
      <c r="E54" s="208">
        <f>vysledovka!E54</f>
        <v>11957</v>
      </c>
      <c r="F54" s="206"/>
      <c r="G54" s="206"/>
    </row>
    <row r="55" spans="1:7" s="205" customFormat="1" ht="12.75">
      <c r="A55" s="184" t="str">
        <f>vysledovka!A55</f>
        <v>S.1.</v>
      </c>
      <c r="B55" s="96" t="s">
        <v>601</v>
      </c>
      <c r="C55" s="212">
        <f>vysledovka!C55</f>
        <v>49</v>
      </c>
      <c r="D55" s="204">
        <f>vysledovka!D55</f>
        <v>33816</v>
      </c>
      <c r="E55" s="204">
        <f>vysledovka!E55</f>
        <v>0</v>
      </c>
      <c r="F55" s="206"/>
      <c r="G55" s="206"/>
    </row>
    <row r="56" spans="1:7" s="205" customFormat="1" ht="12.75">
      <c r="A56" s="216" t="str">
        <f>vysledovka!A56</f>
        <v>S.2.</v>
      </c>
      <c r="B56" s="96" t="s">
        <v>602</v>
      </c>
      <c r="C56" s="212">
        <f>vysledovka!C56</f>
        <v>50</v>
      </c>
      <c r="D56" s="204">
        <f>vysledovka!D56</f>
        <v>29266</v>
      </c>
      <c r="E56" s="204">
        <f>vysledovka!E56</f>
        <v>11957</v>
      </c>
      <c r="F56" s="206"/>
      <c r="G56" s="206"/>
    </row>
    <row r="57" spans="1:7" s="205" customFormat="1" ht="12.75">
      <c r="A57" s="213" t="str">
        <f>vysledovka!A57</f>
        <v>**</v>
      </c>
      <c r="B57" s="110" t="s">
        <v>848</v>
      </c>
      <c r="C57" s="211">
        <f>vysledovka!C57</f>
        <v>51</v>
      </c>
      <c r="D57" s="208">
        <f>vysledovka!D57</f>
        <v>306420</v>
      </c>
      <c r="E57" s="208">
        <f>vysledovka!E57</f>
        <v>-76824</v>
      </c>
      <c r="F57" s="206"/>
      <c r="G57" s="206"/>
    </row>
    <row r="58" spans="1:7" s="205" customFormat="1" ht="12.75">
      <c r="A58" s="184" t="str">
        <f>vysledovka!A58</f>
        <v>XIV.</v>
      </c>
      <c r="B58" s="96" t="s">
        <v>57</v>
      </c>
      <c r="C58" s="212">
        <f>vysledovka!C58</f>
        <v>52</v>
      </c>
      <c r="D58" s="204">
        <f>vysledovka!D58</f>
        <v>742</v>
      </c>
      <c r="E58" s="204">
        <f>vysledovka!E58</f>
        <v>7007</v>
      </c>
      <c r="F58" s="206"/>
      <c r="G58" s="206"/>
    </row>
    <row r="59" spans="1:7" s="205" customFormat="1" ht="12.75">
      <c r="A59" s="184" t="str">
        <f>vysledovka!A59</f>
        <v>T.</v>
      </c>
      <c r="B59" s="96" t="s">
        <v>58</v>
      </c>
      <c r="C59" s="212">
        <f>vysledovka!C59</f>
        <v>53</v>
      </c>
      <c r="D59" s="204">
        <f>vysledovka!D59</f>
        <v>0</v>
      </c>
      <c r="E59" s="204">
        <f>vysledovka!E59</f>
        <v>0</v>
      </c>
      <c r="F59" s="206"/>
      <c r="G59" s="206"/>
    </row>
    <row r="60" spans="1:7" s="205" customFormat="1" ht="12.75">
      <c r="A60" s="213" t="str">
        <f>vysledovka!A60</f>
        <v>*</v>
      </c>
      <c r="B60" s="110" t="s">
        <v>851</v>
      </c>
      <c r="C60" s="211">
        <f>vysledovka!C60</f>
        <v>54</v>
      </c>
      <c r="D60" s="208">
        <f>vysledovka!D60</f>
        <v>742</v>
      </c>
      <c r="E60" s="208">
        <f>vysledovka!E60</f>
        <v>7007</v>
      </c>
      <c r="F60" s="206"/>
      <c r="G60" s="206"/>
    </row>
    <row r="61" spans="1:7" s="205" customFormat="1" ht="12.75">
      <c r="A61" s="215" t="str">
        <f>vysledovka!A61</f>
        <v>U.</v>
      </c>
      <c r="B61" s="110" t="s">
        <v>842</v>
      </c>
      <c r="C61" s="211">
        <f>vysledovka!C61</f>
        <v>55</v>
      </c>
      <c r="D61" s="208">
        <f>vysledovka!D61</f>
        <v>0</v>
      </c>
      <c r="E61" s="208">
        <f>vysledovka!E61</f>
        <v>0</v>
      </c>
      <c r="F61" s="206"/>
      <c r="G61" s="206"/>
    </row>
    <row r="62" spans="1:7" s="205" customFormat="1" ht="12.75">
      <c r="A62" s="184" t="str">
        <f>vysledovka!A62</f>
        <v>U.1.</v>
      </c>
      <c r="B62" s="96" t="s">
        <v>603</v>
      </c>
      <c r="C62" s="212">
        <f>vysledovka!C62</f>
        <v>56</v>
      </c>
      <c r="D62" s="204">
        <f>vysledovka!D62</f>
        <v>0</v>
      </c>
      <c r="E62" s="204">
        <f>vysledovka!E62</f>
        <v>0</v>
      </c>
      <c r="F62" s="206"/>
      <c r="G62" s="206"/>
    </row>
    <row r="63" spans="1:7" s="205" customFormat="1" ht="12.75">
      <c r="A63" s="216" t="str">
        <f>vysledovka!A63</f>
        <v>U.2.</v>
      </c>
      <c r="B63" s="96" t="s">
        <v>604</v>
      </c>
      <c r="C63" s="212">
        <f>vysledovka!C63</f>
        <v>57</v>
      </c>
      <c r="D63" s="204">
        <f>vysledovka!D63</f>
        <v>0</v>
      </c>
      <c r="E63" s="204">
        <f>vysledovka!E63</f>
        <v>0</v>
      </c>
      <c r="F63" s="206"/>
      <c r="G63" s="206"/>
    </row>
    <row r="64" spans="1:7" s="205" customFormat="1" ht="12.75">
      <c r="A64" s="213" t="str">
        <f>vysledovka!A64</f>
        <v>*</v>
      </c>
      <c r="B64" s="110" t="s">
        <v>849</v>
      </c>
      <c r="C64" s="211">
        <f>vysledovka!C64</f>
        <v>58</v>
      </c>
      <c r="D64" s="208">
        <f>vysledovka!D64</f>
        <v>742</v>
      </c>
      <c r="E64" s="208">
        <f>vysledovka!E64</f>
        <v>7007</v>
      </c>
      <c r="F64" s="206"/>
      <c r="G64" s="206"/>
    </row>
    <row r="65" spans="1:7" s="205" customFormat="1" ht="12.75">
      <c r="A65" s="213" t="str">
        <f>vysledovka!A65</f>
        <v>***</v>
      </c>
      <c r="B65" s="110" t="s">
        <v>4</v>
      </c>
      <c r="C65" s="211">
        <f>vysledovka!C65</f>
        <v>59</v>
      </c>
      <c r="D65" s="208">
        <f>vysledovka!D65</f>
        <v>370244</v>
      </c>
      <c r="E65" s="208">
        <f>vysledovka!E65</f>
        <v>-57860</v>
      </c>
      <c r="F65" s="206"/>
      <c r="G65" s="206"/>
    </row>
    <row r="66" spans="1:7" s="205" customFormat="1" ht="12.75">
      <c r="A66" s="184" t="str">
        <f>vysledovka!A66</f>
        <v>V.</v>
      </c>
      <c r="B66" s="96" t="s">
        <v>492</v>
      </c>
      <c r="C66" s="212">
        <f>vysledovka!C66</f>
        <v>60</v>
      </c>
      <c r="D66" s="204">
        <f>vysledovka!D66</f>
        <v>0</v>
      </c>
      <c r="E66" s="204">
        <f>vysledovka!E66</f>
        <v>0</v>
      </c>
      <c r="F66" s="206"/>
      <c r="G66" s="206"/>
    </row>
    <row r="67" spans="1:7" s="205" customFormat="1" ht="12.75">
      <c r="A67" s="213" t="str">
        <f>vysledovka!A67</f>
        <v>***</v>
      </c>
      <c r="B67" s="110" t="s">
        <v>5</v>
      </c>
      <c r="C67" s="211">
        <f>vysledovka!C67</f>
        <v>61</v>
      </c>
      <c r="D67" s="208">
        <f>vysledovka!D67</f>
        <v>307162</v>
      </c>
      <c r="E67" s="208">
        <f>vysledovka!E67</f>
        <v>-69817</v>
      </c>
      <c r="F67" s="206"/>
      <c r="G67" s="206"/>
    </row>
  </sheetData>
  <sheetProtection sheet="1"/>
  <mergeCells count="4">
    <mergeCell ref="A3:A4"/>
    <mergeCell ref="B3:B4"/>
    <mergeCell ref="C3:C4"/>
    <mergeCell ref="D3:E3"/>
  </mergeCells>
  <printOptions horizontalCentered="1"/>
  <pageMargins left="0.52" right="0.31496062992125984" top="0.7480314960629921" bottom="0.5511811023622047" header="0.5118110236220472" footer="0.31496062992125984"/>
  <pageSetup fitToHeight="2" orientation="portrait" paperSize="9" scale="69" r:id="rId1"/>
  <headerFooter alignWithMargins="0">
    <oddFooter>&amp;C&amp;"Verdana,Regular"&amp;7This is an English language translation of the original Slovak language document.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92"/>
  <sheetViews>
    <sheetView zoomScale="80" zoomScaleNormal="80" zoomScalePageLayoutView="0" workbookViewId="0" topLeftCell="A4">
      <selection activeCell="G18" sqref="G18"/>
    </sheetView>
  </sheetViews>
  <sheetFormatPr defaultColWidth="9.140625" defaultRowHeight="12.75"/>
  <cols>
    <col min="1" max="1" width="6.421875" style="75" customWidth="1"/>
    <col min="2" max="2" width="81.7109375" style="137" customWidth="1"/>
    <col min="3" max="4" width="15.7109375" style="138" customWidth="1"/>
    <col min="5" max="16384" width="9.140625" style="75" customWidth="1"/>
  </cols>
  <sheetData>
    <row r="1" ht="14.25">
      <c r="A1" s="136" t="s">
        <v>420</v>
      </c>
    </row>
    <row r="2" ht="12.75">
      <c r="A2" s="119"/>
    </row>
    <row r="3" spans="1:4" s="167" customFormat="1" ht="11.25">
      <c r="A3" s="304" t="s">
        <v>401</v>
      </c>
      <c r="B3" s="304" t="s">
        <v>413</v>
      </c>
      <c r="C3" s="307" t="s">
        <v>907</v>
      </c>
      <c r="D3" s="308"/>
    </row>
    <row r="4" spans="1:4" s="167" customFormat="1" ht="11.25">
      <c r="A4" s="305"/>
      <c r="B4" s="305"/>
      <c r="C4" s="168" t="s">
        <v>414</v>
      </c>
      <c r="D4" s="168" t="s">
        <v>415</v>
      </c>
    </row>
    <row r="5" spans="1:4" s="167" customFormat="1" ht="11.25">
      <c r="A5" s="306"/>
      <c r="B5" s="306"/>
      <c r="C5" s="168" t="s">
        <v>416</v>
      </c>
      <c r="D5" s="168" t="s">
        <v>416</v>
      </c>
    </row>
    <row r="6" spans="1:4" s="119" customFormat="1" ht="12.75">
      <c r="A6" s="140"/>
      <c r="B6" s="141"/>
      <c r="C6" s="142"/>
      <c r="D6" s="143"/>
    </row>
    <row r="7" spans="1:4" s="119" customFormat="1" ht="12.75">
      <c r="A7" s="144" t="s">
        <v>610</v>
      </c>
      <c r="B7" s="145"/>
      <c r="C7" s="146"/>
      <c r="D7" s="139"/>
    </row>
    <row r="8" spans="1:4" s="119" customFormat="1" ht="12.75" customHeight="1">
      <c r="A8" s="147" t="s">
        <v>421</v>
      </c>
      <c r="B8" s="148" t="s">
        <v>558</v>
      </c>
      <c r="C8" s="149">
        <v>370244</v>
      </c>
      <c r="D8" s="149">
        <v>-64866.69</v>
      </c>
    </row>
    <row r="9" spans="1:4" ht="25.5">
      <c r="A9" s="150" t="s">
        <v>417</v>
      </c>
      <c r="B9" s="151" t="s">
        <v>643</v>
      </c>
      <c r="C9" s="152">
        <f>SUM(C10:C21)</f>
        <v>155441.44</v>
      </c>
      <c r="D9" s="152">
        <f>SUM(D10:D21)</f>
        <v>217356.53</v>
      </c>
    </row>
    <row r="10" spans="1:4" ht="12.75" customHeight="1">
      <c r="A10" s="153"/>
      <c r="B10" s="154" t="s">
        <v>559</v>
      </c>
      <c r="C10" s="174">
        <v>196062</v>
      </c>
      <c r="D10" s="174">
        <v>237960.53</v>
      </c>
    </row>
    <row r="11" spans="1:6" ht="38.25">
      <c r="A11" s="153"/>
      <c r="B11" s="154" t="s">
        <v>622</v>
      </c>
      <c r="C11" s="174">
        <v>0</v>
      </c>
      <c r="D11" s="174">
        <v>0</v>
      </c>
      <c r="F11" s="138"/>
    </row>
    <row r="12" spans="1:4" ht="15">
      <c r="A12" s="153"/>
      <c r="B12" s="154" t="s">
        <v>565</v>
      </c>
      <c r="C12" s="174">
        <v>0</v>
      </c>
      <c r="D12" s="174">
        <v>0</v>
      </c>
    </row>
    <row r="13" spans="1:4" ht="12.75">
      <c r="A13" s="153"/>
      <c r="B13" s="154" t="s">
        <v>111</v>
      </c>
      <c r="C13" s="174">
        <v>14569</v>
      </c>
      <c r="D13" s="174">
        <v>-5880</v>
      </c>
    </row>
    <row r="14" spans="1:4" ht="12.75">
      <c r="A14" s="153"/>
      <c r="B14" s="154" t="s">
        <v>560</v>
      </c>
      <c r="C14" s="174">
        <v>-22060</v>
      </c>
      <c r="D14" s="174">
        <v>8214.010000000002</v>
      </c>
    </row>
    <row r="15" spans="1:4" ht="12.75">
      <c r="A15" s="153"/>
      <c r="B15" s="154" t="s">
        <v>561</v>
      </c>
      <c r="C15" s="174">
        <v>-11393</v>
      </c>
      <c r="D15" s="174">
        <v>-1806</v>
      </c>
    </row>
    <row r="16" spans="1:4" ht="12.75">
      <c r="A16" s="153"/>
      <c r="B16" s="154" t="s">
        <v>562</v>
      </c>
      <c r="C16" s="174">
        <v>0</v>
      </c>
      <c r="D16" s="174">
        <v>0</v>
      </c>
    </row>
    <row r="17" spans="1:4" ht="12.75">
      <c r="A17" s="153"/>
      <c r="B17" s="154" t="s">
        <v>563</v>
      </c>
      <c r="C17" s="174">
        <v>0</v>
      </c>
      <c r="D17" s="174">
        <v>0</v>
      </c>
    </row>
    <row r="18" spans="1:4" ht="12.75">
      <c r="A18" s="153"/>
      <c r="B18" s="154" t="s">
        <v>564</v>
      </c>
      <c r="C18" s="174">
        <v>-23142</v>
      </c>
      <c r="D18" s="174">
        <v>0</v>
      </c>
    </row>
    <row r="19" spans="1:4" ht="12.75">
      <c r="A19" s="153"/>
      <c r="B19" s="154" t="s">
        <v>644</v>
      </c>
      <c r="C19" s="174">
        <v>1379.44</v>
      </c>
      <c r="D19" s="174">
        <v>-20457</v>
      </c>
    </row>
    <row r="20" spans="1:4" ht="27.75">
      <c r="A20" s="153"/>
      <c r="B20" s="154" t="s">
        <v>567</v>
      </c>
      <c r="C20" s="174">
        <v>0</v>
      </c>
      <c r="D20" s="174">
        <v>0</v>
      </c>
    </row>
    <row r="21" spans="1:4" ht="12.75">
      <c r="A21" s="153"/>
      <c r="B21" s="154" t="s">
        <v>645</v>
      </c>
      <c r="C21" s="174">
        <v>26</v>
      </c>
      <c r="D21" s="174">
        <v>-675.01</v>
      </c>
    </row>
    <row r="22" spans="1:4" ht="12.75" customHeight="1">
      <c r="A22" s="150" t="s">
        <v>418</v>
      </c>
      <c r="B22" s="151" t="s">
        <v>112</v>
      </c>
      <c r="C22" s="152">
        <f>SUM(C23:C26)</f>
        <v>-108316</v>
      </c>
      <c r="D22" s="152">
        <f>SUM(D23:D26)</f>
        <v>61192.12999999998</v>
      </c>
    </row>
    <row r="23" spans="1:4" ht="12.75">
      <c r="A23" s="153"/>
      <c r="B23" s="154" t="s">
        <v>606</v>
      </c>
      <c r="C23" s="174">
        <v>1698</v>
      </c>
      <c r="D23" s="174">
        <v>37128.12999999998</v>
      </c>
    </row>
    <row r="24" spans="1:4" ht="12.75">
      <c r="A24" s="153"/>
      <c r="B24" s="154" t="s">
        <v>607</v>
      </c>
      <c r="C24" s="174">
        <v>-37814</v>
      </c>
      <c r="D24" s="174">
        <v>-16</v>
      </c>
    </row>
    <row r="25" spans="1:4" ht="12.75">
      <c r="A25" s="153"/>
      <c r="B25" s="154" t="s">
        <v>608</v>
      </c>
      <c r="C25" s="174">
        <v>-72200</v>
      </c>
      <c r="D25" s="174">
        <v>24080</v>
      </c>
    </row>
    <row r="26" spans="1:4" ht="25.5">
      <c r="A26" s="153"/>
      <c r="B26" s="154" t="s">
        <v>609</v>
      </c>
      <c r="C26" s="174">
        <v>0</v>
      </c>
      <c r="D26" s="174">
        <v>0</v>
      </c>
    </row>
    <row r="27" spans="1:4" ht="38.25">
      <c r="A27" s="150"/>
      <c r="B27" s="155" t="s">
        <v>672</v>
      </c>
      <c r="C27" s="152">
        <f>SUM(C8+C9+C22)</f>
        <v>417369.43999999994</v>
      </c>
      <c r="D27" s="152">
        <f>SUM(D8+D9+D22)</f>
        <v>213681.96999999997</v>
      </c>
    </row>
    <row r="28" spans="1:4" ht="12.75">
      <c r="A28" s="153"/>
      <c r="B28" s="154" t="s">
        <v>626</v>
      </c>
      <c r="C28" s="174">
        <v>23142</v>
      </c>
      <c r="D28" s="174">
        <v>20457</v>
      </c>
    </row>
    <row r="29" spans="1:4" ht="12.75">
      <c r="A29" s="153"/>
      <c r="B29" s="154" t="s">
        <v>627</v>
      </c>
      <c r="C29" s="174">
        <v>0</v>
      </c>
      <c r="D29" s="174">
        <v>0</v>
      </c>
    </row>
    <row r="30" spans="1:4" ht="12.75">
      <c r="A30" s="153"/>
      <c r="B30" s="154" t="s">
        <v>628</v>
      </c>
      <c r="C30" s="174"/>
      <c r="D30" s="174">
        <v>0</v>
      </c>
    </row>
    <row r="31" spans="1:4" ht="12.75">
      <c r="A31" s="153"/>
      <c r="B31" s="154" t="s">
        <v>629</v>
      </c>
      <c r="C31" s="174"/>
      <c r="D31" s="174">
        <v>0</v>
      </c>
    </row>
    <row r="32" spans="1:4" ht="12.75">
      <c r="A32" s="153"/>
      <c r="B32" s="154" t="s">
        <v>630</v>
      </c>
      <c r="C32" s="174">
        <v>88760</v>
      </c>
      <c r="D32" s="174">
        <v>-58050.13</v>
      </c>
    </row>
    <row r="33" spans="1:4" ht="12.75">
      <c r="A33" s="153"/>
      <c r="B33" s="154" t="s">
        <v>617</v>
      </c>
      <c r="C33" s="174">
        <v>0</v>
      </c>
      <c r="D33" s="174">
        <v>7006.69</v>
      </c>
    </row>
    <row r="34" spans="1:4" ht="12.75">
      <c r="A34" s="153"/>
      <c r="B34" s="154" t="s">
        <v>694</v>
      </c>
      <c r="C34" s="174">
        <v>0</v>
      </c>
      <c r="D34" s="174">
        <v>0</v>
      </c>
    </row>
    <row r="35" spans="1:4" ht="12.75">
      <c r="A35" s="156" t="s">
        <v>151</v>
      </c>
      <c r="B35" s="155" t="s">
        <v>646</v>
      </c>
      <c r="C35" s="152">
        <f>SUM(C27:C34)</f>
        <v>529271.44</v>
      </c>
      <c r="D35" s="152">
        <f>SUM(D27:D34)</f>
        <v>183095.52999999997</v>
      </c>
    </row>
    <row r="36" spans="1:4" ht="12.75">
      <c r="A36" s="157"/>
      <c r="B36" s="158"/>
      <c r="C36" s="159"/>
      <c r="D36" s="160"/>
    </row>
    <row r="37" spans="1:4" s="119" customFormat="1" ht="12.75">
      <c r="A37" s="144" t="s">
        <v>611</v>
      </c>
      <c r="B37" s="145"/>
      <c r="C37" s="161"/>
      <c r="D37" s="162"/>
    </row>
    <row r="38" spans="1:4" ht="12.75">
      <c r="A38" s="153"/>
      <c r="B38" s="154" t="s">
        <v>623</v>
      </c>
      <c r="C38" s="174">
        <v>0</v>
      </c>
      <c r="D38" s="174">
        <v>0</v>
      </c>
    </row>
    <row r="39" spans="1:4" ht="12.75">
      <c r="A39" s="153"/>
      <c r="B39" s="154" t="s">
        <v>624</v>
      </c>
      <c r="C39" s="174">
        <v>-331804</v>
      </c>
      <c r="D39" s="174">
        <v>-187272.53</v>
      </c>
    </row>
    <row r="40" spans="1:4" ht="38.25" customHeight="1">
      <c r="A40" s="153"/>
      <c r="B40" s="154" t="s">
        <v>670</v>
      </c>
      <c r="C40" s="174" t="s">
        <v>103</v>
      </c>
      <c r="D40" s="174">
        <v>0</v>
      </c>
    </row>
    <row r="41" spans="1:4" ht="12.75">
      <c r="A41" s="153"/>
      <c r="B41" s="154" t="s">
        <v>612</v>
      </c>
      <c r="C41" s="174">
        <v>0</v>
      </c>
      <c r="D41" s="174">
        <v>0</v>
      </c>
    </row>
    <row r="42" spans="1:4" ht="12.75">
      <c r="A42" s="153"/>
      <c r="B42" s="154" t="s">
        <v>613</v>
      </c>
      <c r="C42" s="174">
        <v>2656</v>
      </c>
      <c r="D42" s="174">
        <v>0</v>
      </c>
    </row>
    <row r="43" spans="1:4" ht="38.25" customHeight="1">
      <c r="A43" s="153"/>
      <c r="B43" s="154" t="s">
        <v>671</v>
      </c>
      <c r="C43" s="174">
        <v>0</v>
      </c>
      <c r="D43" s="174">
        <v>0</v>
      </c>
    </row>
    <row r="44" spans="1:4" ht="25.5">
      <c r="A44" s="153"/>
      <c r="B44" s="154" t="s">
        <v>618</v>
      </c>
      <c r="C44" s="174"/>
      <c r="D44" s="174">
        <v>0</v>
      </c>
    </row>
    <row r="45" spans="1:4" ht="25.5">
      <c r="A45" s="153"/>
      <c r="B45" s="154" t="s">
        <v>619</v>
      </c>
      <c r="C45" s="174"/>
      <c r="D45" s="174">
        <v>0</v>
      </c>
    </row>
    <row r="46" spans="1:4" ht="38.25">
      <c r="A46" s="153"/>
      <c r="B46" s="154" t="s">
        <v>637</v>
      </c>
      <c r="C46" s="174"/>
      <c r="D46" s="174">
        <v>0</v>
      </c>
    </row>
    <row r="47" spans="1:4" ht="25.5" customHeight="1">
      <c r="A47" s="130"/>
      <c r="B47" s="163" t="s">
        <v>615</v>
      </c>
      <c r="C47" s="175">
        <v>0</v>
      </c>
      <c r="D47" s="175">
        <v>0</v>
      </c>
    </row>
    <row r="48" spans="1:4" ht="25.5" customHeight="1">
      <c r="A48" s="130"/>
      <c r="B48" s="163" t="s">
        <v>616</v>
      </c>
      <c r="C48" s="175">
        <v>0</v>
      </c>
      <c r="D48" s="175">
        <v>0</v>
      </c>
    </row>
    <row r="49" spans="1:4" ht="12.75">
      <c r="A49" s="130"/>
      <c r="B49" s="163" t="s">
        <v>626</v>
      </c>
      <c r="C49" s="175"/>
      <c r="D49" s="175">
        <v>0</v>
      </c>
    </row>
    <row r="50" spans="1:4" ht="12.75" customHeight="1">
      <c r="A50" s="130"/>
      <c r="B50" s="163" t="s">
        <v>628</v>
      </c>
      <c r="C50" s="175"/>
      <c r="D50" s="175">
        <v>0</v>
      </c>
    </row>
    <row r="51" spans="1:4" ht="12.75" customHeight="1">
      <c r="A51" s="130"/>
      <c r="B51" s="163" t="s">
        <v>631</v>
      </c>
      <c r="C51" s="175"/>
      <c r="D51" s="175">
        <v>0</v>
      </c>
    </row>
    <row r="52" spans="1:4" ht="12.75" customHeight="1">
      <c r="A52" s="130"/>
      <c r="B52" s="163" t="s">
        <v>632</v>
      </c>
      <c r="C52" s="175"/>
      <c r="D52" s="175">
        <v>0</v>
      </c>
    </row>
    <row r="53" spans="1:4" s="173" customFormat="1" ht="12.75">
      <c r="A53" s="130"/>
      <c r="B53" s="163" t="s">
        <v>633</v>
      </c>
      <c r="C53" s="175"/>
      <c r="D53" s="175">
        <v>0</v>
      </c>
    </row>
    <row r="54" spans="1:4" s="173" customFormat="1" ht="12.75">
      <c r="A54" s="130"/>
      <c r="B54" s="163" t="s">
        <v>638</v>
      </c>
      <c r="C54" s="175"/>
      <c r="D54" s="175">
        <v>0</v>
      </c>
    </row>
    <row r="55" spans="1:4" ht="12.75">
      <c r="A55" s="130"/>
      <c r="B55" s="163" t="s">
        <v>639</v>
      </c>
      <c r="C55" s="175"/>
      <c r="D55" s="175">
        <v>0</v>
      </c>
    </row>
    <row r="56" spans="1:4" ht="12.75">
      <c r="A56" s="130"/>
      <c r="B56" s="163" t="s">
        <v>640</v>
      </c>
      <c r="C56" s="175">
        <v>0</v>
      </c>
      <c r="D56" s="175">
        <v>0</v>
      </c>
    </row>
    <row r="57" spans="1:4" ht="12.75">
      <c r="A57" s="130"/>
      <c r="B57" s="163" t="s">
        <v>641</v>
      </c>
      <c r="C57" s="175"/>
      <c r="D57" s="175">
        <v>0</v>
      </c>
    </row>
    <row r="58" spans="1:4" s="119" customFormat="1" ht="12.75">
      <c r="A58" s="131" t="s">
        <v>153</v>
      </c>
      <c r="B58" s="171" t="s">
        <v>647</v>
      </c>
      <c r="C58" s="172">
        <f>SUM(C38:C57)</f>
        <v>-329148</v>
      </c>
      <c r="D58" s="172">
        <f>SUM(D38:D57)</f>
        <v>-187272.53</v>
      </c>
    </row>
    <row r="59" spans="1:4" s="164" customFormat="1" ht="12.75">
      <c r="A59" s="157"/>
      <c r="B59" s="158"/>
      <c r="C59" s="159">
        <v>0</v>
      </c>
      <c r="D59" s="160"/>
    </row>
    <row r="60" spans="1:4" s="119" customFormat="1" ht="12.75">
      <c r="A60" s="144" t="s">
        <v>642</v>
      </c>
      <c r="B60" s="165"/>
      <c r="C60" s="161">
        <v>0</v>
      </c>
      <c r="D60" s="162"/>
    </row>
    <row r="61" spans="1:4" ht="12.75" customHeight="1">
      <c r="A61" s="150" t="s">
        <v>320</v>
      </c>
      <c r="B61" s="151" t="s">
        <v>648</v>
      </c>
      <c r="C61" s="152">
        <f>SUM(C62:C69)</f>
        <v>0</v>
      </c>
      <c r="D61" s="152">
        <f>SUM(D62:D69)</f>
        <v>0</v>
      </c>
    </row>
    <row r="62" spans="1:4" ht="12.75">
      <c r="A62" s="153"/>
      <c r="B62" s="154" t="s">
        <v>674</v>
      </c>
      <c r="C62" s="174">
        <v>0</v>
      </c>
      <c r="D62" s="174">
        <v>0</v>
      </c>
    </row>
    <row r="63" spans="1:4" ht="12.75" customHeight="1">
      <c r="A63" s="153"/>
      <c r="B63" s="154" t="s">
        <v>650</v>
      </c>
      <c r="C63" s="174">
        <v>0</v>
      </c>
      <c r="D63" s="174">
        <v>0</v>
      </c>
    </row>
    <row r="64" spans="1:4" ht="12.75">
      <c r="A64" s="153"/>
      <c r="B64" s="154" t="s">
        <v>675</v>
      </c>
      <c r="C64" s="174">
        <v>0</v>
      </c>
      <c r="D64" s="174">
        <v>0</v>
      </c>
    </row>
    <row r="65" spans="1:4" ht="12.75">
      <c r="A65" s="153"/>
      <c r="B65" s="154" t="s">
        <v>676</v>
      </c>
      <c r="C65" s="174">
        <v>0</v>
      </c>
      <c r="D65" s="174">
        <v>0</v>
      </c>
    </row>
    <row r="66" spans="1:4" ht="25.5">
      <c r="A66" s="153"/>
      <c r="B66" s="154" t="s">
        <v>677</v>
      </c>
      <c r="C66" s="174">
        <v>0</v>
      </c>
      <c r="D66" s="174">
        <v>0</v>
      </c>
    </row>
    <row r="67" spans="1:4" ht="12.75">
      <c r="A67" s="153"/>
      <c r="B67" s="154" t="s">
        <v>678</v>
      </c>
      <c r="C67" s="174">
        <v>0</v>
      </c>
      <c r="D67" s="174">
        <v>0</v>
      </c>
    </row>
    <row r="68" spans="1:4" ht="12.75" customHeight="1">
      <c r="A68" s="153"/>
      <c r="B68" s="154" t="s">
        <v>651</v>
      </c>
      <c r="C68" s="174">
        <v>0</v>
      </c>
      <c r="D68" s="174">
        <v>0</v>
      </c>
    </row>
    <row r="69" spans="1:4" ht="12.75">
      <c r="A69" s="153"/>
      <c r="B69" s="154" t="s">
        <v>679</v>
      </c>
      <c r="C69" s="174">
        <v>0</v>
      </c>
      <c r="D69" s="174">
        <v>0</v>
      </c>
    </row>
    <row r="70" spans="1:4" ht="12.75" customHeight="1">
      <c r="A70" s="150" t="s">
        <v>419</v>
      </c>
      <c r="B70" s="151" t="s">
        <v>652</v>
      </c>
      <c r="C70" s="152">
        <f>SUM(C71:C80)</f>
        <v>0</v>
      </c>
      <c r="D70" s="152">
        <f>SUM(D71:D80)</f>
        <v>0</v>
      </c>
    </row>
    <row r="71" spans="1:4" ht="12.75">
      <c r="A71" s="153"/>
      <c r="B71" s="154" t="s">
        <v>680</v>
      </c>
      <c r="C71" s="174">
        <v>0</v>
      </c>
      <c r="D71" s="174">
        <v>0</v>
      </c>
    </row>
    <row r="72" spans="1:4" ht="12.75">
      <c r="A72" s="153"/>
      <c r="B72" s="154" t="s">
        <v>681</v>
      </c>
      <c r="C72" s="174">
        <v>0</v>
      </c>
      <c r="D72" s="174">
        <v>0</v>
      </c>
    </row>
    <row r="73" spans="1:4" ht="12.75" customHeight="1">
      <c r="A73" s="153"/>
      <c r="B73" s="154" t="s">
        <v>653</v>
      </c>
      <c r="C73" s="174">
        <v>0</v>
      </c>
      <c r="D73" s="174">
        <v>0</v>
      </c>
    </row>
    <row r="74" spans="1:4" ht="12.75">
      <c r="A74" s="153"/>
      <c r="B74" s="154" t="s">
        <v>655</v>
      </c>
      <c r="C74" s="174">
        <v>0</v>
      </c>
      <c r="D74" s="174">
        <v>0</v>
      </c>
    </row>
    <row r="75" spans="1:4" ht="12.75">
      <c r="A75" s="153"/>
      <c r="B75" s="154" t="s">
        <v>682</v>
      </c>
      <c r="C75" s="174">
        <v>0</v>
      </c>
      <c r="D75" s="174">
        <v>0</v>
      </c>
    </row>
    <row r="76" spans="1:4" ht="12.75">
      <c r="A76" s="153"/>
      <c r="B76" s="154" t="s">
        <v>683</v>
      </c>
      <c r="C76" s="174"/>
      <c r="D76" s="174">
        <v>0</v>
      </c>
    </row>
    <row r="77" spans="1:4" ht="12.75">
      <c r="A77" s="153"/>
      <c r="B77" s="154" t="s">
        <v>657</v>
      </c>
      <c r="C77" s="174">
        <v>0</v>
      </c>
      <c r="D77" s="174">
        <v>0</v>
      </c>
    </row>
    <row r="78" spans="1:4" ht="25.5">
      <c r="A78" s="153"/>
      <c r="B78" s="154" t="s">
        <v>684</v>
      </c>
      <c r="C78" s="174">
        <v>0</v>
      </c>
      <c r="D78" s="174">
        <v>0</v>
      </c>
    </row>
    <row r="79" spans="1:4" ht="25.5">
      <c r="A79" s="153"/>
      <c r="B79" s="154" t="s">
        <v>634</v>
      </c>
      <c r="C79" s="174">
        <v>0</v>
      </c>
      <c r="D79" s="174">
        <v>0</v>
      </c>
    </row>
    <row r="80" spans="1:4" ht="25.5" customHeight="1">
      <c r="A80" s="130"/>
      <c r="B80" s="184" t="s">
        <v>635</v>
      </c>
      <c r="C80" s="89">
        <v>0</v>
      </c>
      <c r="D80" s="89">
        <v>0</v>
      </c>
    </row>
    <row r="81" spans="1:4" ht="12.75">
      <c r="A81" s="130"/>
      <c r="B81" s="185" t="s">
        <v>627</v>
      </c>
      <c r="C81" s="89">
        <v>0</v>
      </c>
      <c r="D81" s="89">
        <v>0</v>
      </c>
    </row>
    <row r="82" spans="1:4" ht="12.75" customHeight="1">
      <c r="A82" s="153"/>
      <c r="B82" s="154" t="s">
        <v>629</v>
      </c>
      <c r="C82" s="174">
        <v>0</v>
      </c>
      <c r="D82" s="174">
        <v>-37177</v>
      </c>
    </row>
    <row r="83" spans="1:4" ht="12.75" customHeight="1">
      <c r="A83" s="153"/>
      <c r="B83" s="154" t="s">
        <v>570</v>
      </c>
      <c r="C83" s="174">
        <v>0</v>
      </c>
      <c r="D83" s="174">
        <v>0</v>
      </c>
    </row>
    <row r="84" spans="1:4" ht="12.75" customHeight="1">
      <c r="A84" s="153"/>
      <c r="B84" s="154" t="s">
        <v>636</v>
      </c>
      <c r="C84" s="174">
        <v>0</v>
      </c>
      <c r="D84" s="174">
        <v>0</v>
      </c>
    </row>
    <row r="85" spans="1:4" ht="12.75">
      <c r="A85" s="153"/>
      <c r="B85" s="154" t="s">
        <v>633</v>
      </c>
      <c r="C85" s="174">
        <v>0</v>
      </c>
      <c r="D85" s="174">
        <v>0</v>
      </c>
    </row>
    <row r="86" spans="1:4" ht="12.75">
      <c r="A86" s="153"/>
      <c r="B86" s="154" t="s">
        <v>692</v>
      </c>
      <c r="C86" s="174">
        <v>0</v>
      </c>
      <c r="D86" s="174">
        <v>0</v>
      </c>
    </row>
    <row r="87" spans="1:4" ht="12.75">
      <c r="A87" s="153"/>
      <c r="B87" s="154" t="s">
        <v>693</v>
      </c>
      <c r="C87" s="174">
        <v>0</v>
      </c>
      <c r="D87" s="174">
        <v>0</v>
      </c>
    </row>
    <row r="88" spans="1:4" s="119" customFormat="1" ht="12.75">
      <c r="A88" s="156" t="s">
        <v>203</v>
      </c>
      <c r="B88" s="155" t="s">
        <v>658</v>
      </c>
      <c r="C88" s="152">
        <f>SUM(C61+C70+C81+C82+C83+C84+C85+C86+C87)</f>
        <v>0</v>
      </c>
      <c r="D88" s="152">
        <f>SUM(D61+D70+D81+D82+D83+D84+D85+D86+D87)</f>
        <v>-37177</v>
      </c>
    </row>
    <row r="89" spans="1:4" s="119" customFormat="1" ht="25.5">
      <c r="A89" s="156" t="s">
        <v>231</v>
      </c>
      <c r="B89" s="155" t="s">
        <v>659</v>
      </c>
      <c r="C89" s="152">
        <f>SUM(C35+C58+C88)</f>
        <v>200123.43999999994</v>
      </c>
      <c r="D89" s="152">
        <f>SUM(D35+D58+D88)</f>
        <v>-41354.00000000003</v>
      </c>
    </row>
    <row r="90" spans="1:4" ht="12.75" customHeight="1">
      <c r="A90" s="153" t="s">
        <v>324</v>
      </c>
      <c r="B90" s="154" t="s">
        <v>660</v>
      </c>
      <c r="C90" s="174">
        <v>3763554</v>
      </c>
      <c r="D90" s="174">
        <v>3804908</v>
      </c>
    </row>
    <row r="91" spans="1:4" ht="25.5">
      <c r="A91" s="153" t="s">
        <v>326</v>
      </c>
      <c r="B91" s="154" t="s">
        <v>625</v>
      </c>
      <c r="C91" s="174">
        <v>0</v>
      </c>
      <c r="D91" s="174">
        <v>0</v>
      </c>
    </row>
    <row r="92" spans="1:4" s="119" customFormat="1" ht="25.5">
      <c r="A92" s="147" t="s">
        <v>328</v>
      </c>
      <c r="B92" s="166" t="s">
        <v>113</v>
      </c>
      <c r="C92" s="149">
        <f>SUM(C89:C91)</f>
        <v>3963677.44</v>
      </c>
      <c r="D92" s="149">
        <f>SUM(D89:D91)</f>
        <v>3763554</v>
      </c>
    </row>
  </sheetData>
  <sheetProtection/>
  <mergeCells count="3">
    <mergeCell ref="A3:A5"/>
    <mergeCell ref="B3:B5"/>
    <mergeCell ref="C3:D3"/>
  </mergeCells>
  <printOptions horizontalCentered="1"/>
  <pageMargins left="0.5905511811023623" right="0.25" top="0.5511811023622047" bottom="0.3937007874015748" header="0.31496062992125984" footer="0.31496062992125984"/>
  <pageSetup horizontalDpi="600" verticalDpi="600" orientation="portrait" paperSize="9" scale="8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Deloitte &amp; Touche</dc:creator>
  <cp:keywords/>
  <dc:description/>
  <cp:lastModifiedBy>Lhodol</cp:lastModifiedBy>
  <cp:lastPrinted>2010-04-28T06:57:55Z</cp:lastPrinted>
  <dcterms:created xsi:type="dcterms:W3CDTF">1999-03-09T13:30:08Z</dcterms:created>
  <dcterms:modified xsi:type="dcterms:W3CDTF">2011-04-13T07:34:57Z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